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AP Requests\Annual Updates\2023\"/>
    </mc:Choice>
  </mc:AlternateContent>
  <xr:revisionPtr revIDLastSave="0" documentId="13_ncr:1_{66B68CCC-9946-446F-BF49-83F39BF96B2C}" xr6:coauthVersionLast="36" xr6:coauthVersionMax="36" xr10:uidLastSave="{00000000-0000-0000-0000-000000000000}"/>
  <bookViews>
    <workbookView xWindow="630" yWindow="585" windowWidth="17895" windowHeight="8640" xr2:uid="{00000000-000D-0000-FFFF-FFFF00000000}"/>
  </bookViews>
  <sheets>
    <sheet name="Residential Habilitation RHS" sheetId="2" r:id="rId1"/>
    <sheet name="Supported Living SLH" sheetId="3" r:id="rId2"/>
    <sheet name="FMR HUD Chart" sheetId="6" r:id="rId3"/>
  </sheets>
  <definedNames>
    <definedName name="Print_Area_MI" localSheetId="1">'Supported Living SLH'!$A$1:$J$50</definedName>
  </definedNames>
  <calcPr calcId="191029"/>
</workbook>
</file>

<file path=xl/calcChain.xml><?xml version="1.0" encoding="utf-8"?>
<calcChain xmlns="http://schemas.openxmlformats.org/spreadsheetml/2006/main">
  <c r="D30" i="3" l="1"/>
  <c r="J32" i="2"/>
  <c r="L49" i="6" l="1"/>
  <c r="J49" i="6"/>
  <c r="H49" i="6"/>
  <c r="F49" i="6"/>
  <c r="D49" i="6"/>
  <c r="L48" i="6"/>
  <c r="J48" i="6"/>
  <c r="H48" i="6"/>
  <c r="F48" i="6"/>
  <c r="D48" i="6"/>
  <c r="L47" i="6"/>
  <c r="J47" i="6"/>
  <c r="H47" i="6"/>
  <c r="F47" i="6"/>
  <c r="D47" i="6"/>
  <c r="L46" i="6"/>
  <c r="J46" i="6"/>
  <c r="H46" i="6"/>
  <c r="F46" i="6"/>
  <c r="D46" i="6"/>
  <c r="L45" i="6"/>
  <c r="J45" i="6"/>
  <c r="H45" i="6"/>
  <c r="F45" i="6"/>
  <c r="D45" i="6"/>
  <c r="L44" i="6"/>
  <c r="J44" i="6"/>
  <c r="H44" i="6"/>
  <c r="F44" i="6"/>
  <c r="D44" i="6"/>
  <c r="L43" i="6"/>
  <c r="J43" i="6"/>
  <c r="H43" i="6"/>
  <c r="F43" i="6"/>
  <c r="D43" i="6"/>
  <c r="L42" i="6"/>
  <c r="J42" i="6"/>
  <c r="H42" i="6"/>
  <c r="F42" i="6"/>
  <c r="D42" i="6"/>
  <c r="L41" i="6"/>
  <c r="J41" i="6"/>
  <c r="H41" i="6"/>
  <c r="F41" i="6"/>
  <c r="D41" i="6"/>
  <c r="L40" i="6"/>
  <c r="J40" i="6"/>
  <c r="H40" i="6"/>
  <c r="F40" i="6"/>
  <c r="D40" i="6"/>
  <c r="L39" i="6"/>
  <c r="J39" i="6"/>
  <c r="H39" i="6"/>
  <c r="F39" i="6"/>
  <c r="D39" i="6"/>
  <c r="L38" i="6"/>
  <c r="J38" i="6"/>
  <c r="H38" i="6"/>
  <c r="F38" i="6"/>
  <c r="D38" i="6"/>
  <c r="L37" i="6"/>
  <c r="J37" i="6"/>
  <c r="H37" i="6"/>
  <c r="F37" i="6"/>
  <c r="D37" i="6"/>
  <c r="L36" i="6"/>
  <c r="J36" i="6"/>
  <c r="H36" i="6"/>
  <c r="F36" i="6"/>
  <c r="D36" i="6"/>
  <c r="L35" i="6"/>
  <c r="J35" i="6"/>
  <c r="H35" i="6"/>
  <c r="F35" i="6"/>
  <c r="D35" i="6"/>
  <c r="L34" i="6"/>
  <c r="J34" i="6"/>
  <c r="H34" i="6"/>
  <c r="F34" i="6"/>
  <c r="D34" i="6"/>
  <c r="L33" i="6"/>
  <c r="J33" i="6"/>
  <c r="H33" i="6"/>
  <c r="F33" i="6"/>
  <c r="D33" i="6"/>
  <c r="L32" i="6"/>
  <c r="J32" i="6"/>
  <c r="H32" i="6"/>
  <c r="F32" i="6"/>
  <c r="D32" i="6"/>
  <c r="L31" i="6"/>
  <c r="J31" i="6"/>
  <c r="H31" i="6"/>
  <c r="F31" i="6"/>
  <c r="D31" i="6"/>
  <c r="L25" i="6"/>
  <c r="J25" i="6"/>
  <c r="H25" i="6"/>
  <c r="F25" i="6"/>
  <c r="D25" i="6"/>
  <c r="L23" i="6"/>
  <c r="J23" i="6"/>
  <c r="H23" i="6"/>
  <c r="F23" i="6"/>
  <c r="D23" i="6"/>
  <c r="L21" i="6"/>
  <c r="J21" i="6"/>
  <c r="H21" i="6"/>
  <c r="F21" i="6"/>
  <c r="D21" i="6"/>
  <c r="L19" i="6"/>
  <c r="J19" i="6"/>
  <c r="H19" i="6"/>
  <c r="F19" i="6"/>
  <c r="D19" i="6"/>
  <c r="L17" i="6"/>
  <c r="J17" i="6"/>
  <c r="H17" i="6"/>
  <c r="F17" i="6"/>
  <c r="D17" i="6"/>
  <c r="L15" i="6"/>
  <c r="J15" i="6"/>
  <c r="H15" i="6"/>
  <c r="F15" i="6"/>
  <c r="D15" i="6"/>
  <c r="L13" i="6"/>
  <c r="J13" i="6"/>
  <c r="H13" i="6"/>
  <c r="F13" i="6"/>
  <c r="D13" i="6"/>
  <c r="D36" i="2" l="1"/>
  <c r="D30" i="2"/>
  <c r="D36" i="3" l="1"/>
  <c r="D37" i="3"/>
  <c r="I32" i="3"/>
  <c r="D37" i="2"/>
  <c r="D39" i="2" s="1"/>
  <c r="D40" i="2" s="1"/>
  <c r="J35" i="2" s="1"/>
  <c r="J41" i="2" s="1"/>
  <c r="J39" i="2" l="1"/>
  <c r="D39" i="3"/>
  <c r="D40" i="3" s="1"/>
  <c r="I35" i="3" s="1"/>
  <c r="I41" i="3" s="1"/>
  <c r="I39" i="3" l="1"/>
</calcChain>
</file>

<file path=xl/sharedStrings.xml><?xml version="1.0" encoding="utf-8"?>
<sst xmlns="http://schemas.openxmlformats.org/spreadsheetml/2006/main" count="210" uniqueCount="125">
  <si>
    <t>DIVISION OF SERVICES FOR PEOPLE WITH DISABILITIES</t>
  </si>
  <si>
    <t>COMMUNITY - BASED HOUSING ALLOWANCE PROGRAM</t>
  </si>
  <si>
    <t>APPLICATION</t>
  </si>
  <si>
    <t>* Use for Individuals in Supported Living (SLH);</t>
  </si>
  <si>
    <t>* Use for Individuals in Residential Habilitation (RHS):</t>
  </si>
  <si>
    <t>Contact Person:</t>
  </si>
  <si>
    <t>Date:</t>
  </si>
  <si>
    <t>Applicant:</t>
  </si>
  <si>
    <t>Applicant's ID #</t>
  </si>
  <si>
    <t>Residence:</t>
  </si>
  <si>
    <t>City:</t>
  </si>
  <si>
    <t>ZIP:</t>
  </si>
  <si>
    <t>Provider:</t>
  </si>
  <si>
    <t xml:space="preserve">Date of Occupancy </t>
  </si>
  <si>
    <t>Provider ID Number:</t>
  </si>
  <si>
    <t>Date of Occupancy</t>
  </si>
  <si>
    <t>#  of Bedrooms:</t>
  </si>
  <si>
    <t xml:space="preserve">     Number of Bedrooms</t>
  </si>
  <si>
    <t>Total # of Occupants</t>
  </si>
  <si>
    <t>Leasee:</t>
  </si>
  <si>
    <t xml:space="preserve">Monthly Rent:  </t>
  </si>
  <si>
    <t>Total Monthly Rent:</t>
  </si>
  <si>
    <t xml:space="preserve">Applicant's Portion </t>
  </si>
  <si>
    <t>Allowance Amount - Calculated the initial allowance based on current income</t>
  </si>
  <si>
    <t>Earned Income:</t>
  </si>
  <si>
    <t>Monthly Expenses:</t>
  </si>
  <si>
    <t>1. Monthly Wages (gross)</t>
  </si>
  <si>
    <t>(Based Upon the Individual's Share of Costs)</t>
  </si>
  <si>
    <t>(Average Over Past 6 months)</t>
  </si>
  <si>
    <t>10. + Monthly Rent / Lease Cost</t>
  </si>
  <si>
    <t>Metropolitan Areas:</t>
  </si>
  <si>
    <t>2. X 80% = Total  Earned Inc.</t>
  </si>
  <si>
    <t>COUNTIES:</t>
  </si>
  <si>
    <t>Security Deposit Amt.</t>
  </si>
  <si>
    <t>11. + Utilities *</t>
  </si>
  <si>
    <t>12. + Other Costs (specify in comments)</t>
  </si>
  <si>
    <t>Unearned Income:</t>
  </si>
  <si>
    <t>0 BR</t>
  </si>
  <si>
    <t>13. = Housing Costs</t>
  </si>
  <si>
    <t>3. SSDI / SSA</t>
  </si>
  <si>
    <t>14. *HUD Fair Market Cost</t>
  </si>
  <si>
    <t>Source of Deposit:</t>
  </si>
  <si>
    <t>4. + SSI</t>
  </si>
  <si>
    <t xml:space="preserve">     (See Chart)</t>
  </si>
  <si>
    <t>125%</t>
  </si>
  <si>
    <t>5. + VA / Other</t>
  </si>
  <si>
    <t>15. Recipent Share Housing Costs</t>
  </si>
  <si>
    <t>1 BR</t>
  </si>
  <si>
    <t xml:space="preserve"> 6. Total Unearned Income</t>
  </si>
  <si>
    <t xml:space="preserve">      ( Line 9)</t>
  </si>
  <si>
    <t>2 BR</t>
  </si>
  <si>
    <t>7. + Earned Income (Line #2)</t>
  </si>
  <si>
    <t>3 BR</t>
  </si>
  <si>
    <t>4 BR</t>
  </si>
  <si>
    <t>16. = Monthly Allowance Amount:</t>
  </si>
  <si>
    <t xml:space="preserve"> Line #13 is Less than HUD Fair Market Costs</t>
  </si>
  <si>
    <t>8. Total Applied Income</t>
  </si>
  <si>
    <t>9. X 53% Recipient Share</t>
  </si>
  <si>
    <t>HUD</t>
  </si>
  <si>
    <t>Line #13 is greater than HUD Fair Market Costs:</t>
  </si>
  <si>
    <r>
      <t xml:space="preserve">2. X 80% = </t>
    </r>
    <r>
      <rPr>
        <b/>
        <sz val="10"/>
        <rFont val="Helv"/>
      </rPr>
      <t>Total Earned Income</t>
    </r>
  </si>
  <si>
    <t xml:space="preserve">* Individuals who reside in Community Residential Living will pay the provider for rent, the </t>
  </si>
  <si>
    <t>amount on line #9, or the amount on line #13, whichever is smaller,  if the Divison makes no</t>
  </si>
  <si>
    <r>
      <t xml:space="preserve">13. = </t>
    </r>
    <r>
      <rPr>
        <b/>
        <sz val="10"/>
        <rFont val="Helv"/>
      </rPr>
      <t>Housing Costs</t>
    </r>
  </si>
  <si>
    <t xml:space="preserve">payment . The individual shall not pay more rent than the recipient's share on line #9, without </t>
  </si>
  <si>
    <t>Logan</t>
  </si>
  <si>
    <t>will provide additional supplement to assist the individual in meeting the "Recipient's Share" up to</t>
  </si>
  <si>
    <t>Cache County</t>
  </si>
  <si>
    <t>3. SSDI/SSA</t>
  </si>
  <si>
    <t>+ #10 = Monthly Rent / Lease costs divided by number of individuals in the home</t>
  </si>
  <si>
    <t>+ #11 = Monthly Utilities divided by number of individuals in the home</t>
  </si>
  <si>
    <r>
      <t xml:space="preserve">14. * * </t>
    </r>
    <r>
      <rPr>
        <b/>
        <sz val="10"/>
        <rFont val="Helv"/>
      </rPr>
      <t>HUD Fair Market Cost</t>
    </r>
  </si>
  <si>
    <t>+ #12 = Other Monthly Costs divided by number of individuals in the home</t>
  </si>
  <si>
    <t>Support Coordinator:</t>
  </si>
  <si>
    <t>Comments:</t>
  </si>
  <si>
    <t>Reason for Requests:</t>
  </si>
  <si>
    <t>Approved______________ Denied______________       Total HAP Payment______________________</t>
  </si>
  <si>
    <t>Ogden - Clearfield</t>
  </si>
  <si>
    <t>Davis,Morgan,Weber</t>
  </si>
  <si>
    <t>9. X 43% Recipient Share</t>
  </si>
  <si>
    <t>Provo- Orem</t>
  </si>
  <si>
    <t>Juab, Utah</t>
  </si>
  <si>
    <t xml:space="preserve"> #10 = Monthly Rent / Lease costs divided by number of individuals in the home</t>
  </si>
  <si>
    <t xml:space="preserve"> #11 = Monthly Utilities divided by number of individuals in the home</t>
  </si>
  <si>
    <t xml:space="preserve"> #12 = Other Monthly Costs divided by number of individuals in the home</t>
  </si>
  <si>
    <t>Salt Lake City</t>
  </si>
  <si>
    <t>Salt Lake County</t>
  </si>
  <si>
    <t>St. George</t>
  </si>
  <si>
    <t>Washington County</t>
  </si>
  <si>
    <t>Summit County</t>
  </si>
  <si>
    <t>Tooele County</t>
  </si>
  <si>
    <t>Non-metropolitan Counties:</t>
  </si>
  <si>
    <t>Beaver</t>
  </si>
  <si>
    <t>Box Elder</t>
  </si>
  <si>
    <t>Carbon</t>
  </si>
  <si>
    <t>Daggett</t>
  </si>
  <si>
    <t>Duchesne</t>
  </si>
  <si>
    <t>Emery</t>
  </si>
  <si>
    <t>Garfield</t>
  </si>
  <si>
    <t>Grand</t>
  </si>
  <si>
    <t>Iron</t>
  </si>
  <si>
    <t>Kane</t>
  </si>
  <si>
    <t>Millard</t>
  </si>
  <si>
    <t>Piute</t>
  </si>
  <si>
    <t>Rich</t>
  </si>
  <si>
    <t>San Juan</t>
  </si>
  <si>
    <t>Sanpete</t>
  </si>
  <si>
    <t>Sevier</t>
  </si>
  <si>
    <t>Uintah</t>
  </si>
  <si>
    <t>Wasatch</t>
  </si>
  <si>
    <t>Wayne</t>
  </si>
  <si>
    <t xml:space="preserve">The fair market rent for houses larger than 4 bedrooms is calculated by adding 15% to the 4-bedroom for each additional </t>
  </si>
  <si>
    <t>Lease Required</t>
  </si>
  <si>
    <t>Yes</t>
  </si>
  <si>
    <t>No</t>
  </si>
  <si>
    <t>bedroom. (Example = 5-bedroom is 1.15 * the 4-bedroom rate, 6-bedroom = 1.30 * 4-bedroom, 7 = 1.45 *4 bedroom,</t>
  </si>
  <si>
    <t>8 bedroom = 1.60 * 4 bedroom rate)</t>
  </si>
  <si>
    <t>Does the provider have office space at this residence? Yes</t>
  </si>
  <si>
    <t>Administrative Services Director Signature_____________________________________________Date_____________</t>
  </si>
  <si>
    <t>Division approval. If the individual's "Total Applied Income" is less than $841.00, the Division</t>
  </si>
  <si>
    <t>Effective January 01, 2023</t>
  </si>
  <si>
    <t>$567 if line #13 is greater than $567</t>
  </si>
  <si>
    <t>125% of 2023 HUD  FAIR MARKET RENTS</t>
  </si>
  <si>
    <t>The following reflects 125% of the 2023 fair market rents established by the Department</t>
  </si>
  <si>
    <t>of Housing and Urban Development (HUD).  These rates are effective January 01, 2023 through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</si>
</sst>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000000000"/>
  </numFmts>
  <fonts count="13">
    <font>
      <sz val="10"/>
      <color rgb="FF000000"/>
      <name val="Helvetica Neue"/>
    </font>
    <font>
      <sz val="10"/>
      <name val="Helvetica Neue"/>
    </font>
    <font>
      <b/>
      <sz val="12"/>
      <name val="Helvetica Neue"/>
    </font>
    <font>
      <b/>
      <sz val="10"/>
      <name val="Helvetica Neue"/>
    </font>
    <font>
      <b/>
      <sz val="10"/>
      <color rgb="FFFF0000"/>
      <name val="Helvetica Neue"/>
    </font>
    <font>
      <b/>
      <sz val="8"/>
      <name val="Helvetica Neue"/>
    </font>
    <font>
      <sz val="8"/>
      <name val="Helvetica Neue"/>
    </font>
    <font>
      <b/>
      <sz val="11"/>
      <name val="Helvetica Neue"/>
    </font>
    <font>
      <sz val="10"/>
      <name val="Helvetica Neue"/>
    </font>
    <font>
      <sz val="8"/>
      <color rgb="FFFFFFFF"/>
      <name val="Helvetica Neue"/>
    </font>
    <font>
      <b/>
      <sz val="10"/>
      <name val="Helv"/>
    </font>
    <font>
      <sz val="8"/>
      <color rgb="FFFF0000"/>
      <name val="Helvetica Neue"/>
    </font>
    <font>
      <sz val="10"/>
      <color rgb="FF00000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3E3E3"/>
        <bgColor rgb="FFE3E3E3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164" fontId="0" fillId="0" borderId="0"/>
    <xf numFmtId="164" fontId="12" fillId="0" borderId="7"/>
  </cellStyleXfs>
  <cellXfs count="78">
    <xf numFmtId="164" fontId="0" fillId="0" borderId="0" xfId="0" applyNumberFormat="1" applyFont="1" applyAlignment="1"/>
    <xf numFmtId="164" fontId="1" fillId="2" borderId="1" xfId="0" applyNumberFormat="1" applyFont="1" applyFill="1" applyBorder="1" applyAlignment="1" applyProtection="1"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2" xfId="0" applyNumberFormat="1" applyFont="1" applyBorder="1" applyAlignment="1" applyProtection="1">
      <protection locked="0"/>
    </xf>
    <xf numFmtId="164" fontId="1" fillId="0" borderId="3" xfId="0" applyNumberFormat="1" applyFont="1" applyBorder="1" applyAlignment="1" applyProtection="1">
      <protection locked="0"/>
    </xf>
    <xf numFmtId="164" fontId="1" fillId="0" borderId="4" xfId="0" applyNumberFormat="1" applyFont="1" applyBorder="1" applyAlignment="1" applyProtection="1">
      <protection locked="0"/>
    </xf>
    <xf numFmtId="15" fontId="1" fillId="0" borderId="17" xfId="0" applyNumberFormat="1" applyFont="1" applyBorder="1" applyAlignment="1" applyProtection="1">
      <protection locked="0"/>
    </xf>
    <xf numFmtId="164" fontId="1" fillId="0" borderId="5" xfId="0" applyNumberFormat="1" applyFont="1" applyBorder="1" applyAlignment="1" applyProtection="1">
      <protection locked="0"/>
    </xf>
    <xf numFmtId="165" fontId="1" fillId="0" borderId="6" xfId="0" applyNumberFormat="1" applyFont="1" applyBorder="1" applyAlignment="1" applyProtection="1">
      <protection locked="0"/>
    </xf>
    <xf numFmtId="164" fontId="1" fillId="0" borderId="2" xfId="0" applyNumberFormat="1" applyFont="1" applyBorder="1" applyAlignment="1" applyProtection="1">
      <alignment horizontal="left"/>
      <protection locked="0"/>
    </xf>
    <xf numFmtId="164" fontId="1" fillId="0" borderId="6" xfId="0" applyNumberFormat="1" applyFont="1" applyBorder="1" applyAlignment="1" applyProtection="1">
      <protection locked="0"/>
    </xf>
    <xf numFmtId="1" fontId="1" fillId="0" borderId="6" xfId="0" applyNumberFormat="1" applyFont="1" applyBorder="1" applyAlignment="1" applyProtection="1">
      <protection locked="0"/>
    </xf>
    <xf numFmtId="164" fontId="1" fillId="0" borderId="7" xfId="0" applyNumberFormat="1" applyFont="1" applyBorder="1" applyAlignment="1" applyProtection="1">
      <protection locked="0"/>
    </xf>
    <xf numFmtId="15" fontId="1" fillId="0" borderId="2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1" fillId="0" borderId="18" xfId="0" applyNumberFormat="1" applyFont="1" applyBorder="1" applyAlignment="1" applyProtection="1">
      <protection locked="0"/>
    </xf>
    <xf numFmtId="164" fontId="1" fillId="0" borderId="19" xfId="0" applyNumberFormat="1" applyFont="1" applyBorder="1" applyAlignment="1" applyProtection="1">
      <protection locked="0"/>
    </xf>
    <xf numFmtId="44" fontId="1" fillId="0" borderId="6" xfId="0" applyNumberFormat="1" applyFont="1" applyBorder="1" applyAlignment="1" applyProtection="1">
      <protection locked="0"/>
    </xf>
    <xf numFmtId="7" fontId="1" fillId="0" borderId="2" xfId="0" applyNumberFormat="1" applyFont="1" applyBorder="1" applyAlignment="1" applyProtection="1">
      <protection locked="0"/>
    </xf>
    <xf numFmtId="7" fontId="1" fillId="0" borderId="1" xfId="0" applyNumberFormat="1" applyFont="1" applyBorder="1" applyAlignment="1" applyProtection="1">
      <protection locked="0"/>
    </xf>
    <xf numFmtId="164" fontId="3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1" fillId="0" borderId="0" xfId="0" applyNumberFormat="1" applyFont="1" applyAlignment="1" applyProtection="1">
      <protection locked="0"/>
    </xf>
    <xf numFmtId="7" fontId="3" fillId="0" borderId="8" xfId="0" applyNumberFormat="1" applyFont="1" applyBorder="1" applyAlignment="1" applyProtection="1"/>
    <xf numFmtId="7" fontId="3" fillId="0" borderId="13" xfId="0" applyNumberFormat="1" applyFont="1" applyBorder="1" applyAlignment="1" applyProtection="1"/>
    <xf numFmtId="15" fontId="1" fillId="0" borderId="0" xfId="0" applyNumberFormat="1" applyFont="1" applyAlignment="1" applyProtection="1">
      <alignment horizontal="left"/>
      <protection locked="0"/>
    </xf>
    <xf numFmtId="15" fontId="3" fillId="0" borderId="0" xfId="0" applyNumberFormat="1" applyFont="1" applyAlignment="1" applyProtection="1">
      <protection locked="0"/>
    </xf>
    <xf numFmtId="164" fontId="1" fillId="3" borderId="1" xfId="0" applyNumberFormat="1" applyFont="1" applyFill="1" applyBorder="1" applyAlignment="1" applyProtection="1">
      <protection locked="0"/>
    </xf>
    <xf numFmtId="164" fontId="1" fillId="0" borderId="17" xfId="0" applyNumberFormat="1" applyFont="1" applyBorder="1" applyAlignment="1" applyProtection="1">
      <protection locked="0"/>
    </xf>
    <xf numFmtId="164" fontId="4" fillId="0" borderId="0" xfId="0" applyNumberFormat="1" applyFont="1" applyAlignment="1" applyProtection="1">
      <protection locked="0"/>
    </xf>
    <xf numFmtId="7" fontId="1" fillId="3" borderId="7" xfId="0" applyNumberFormat="1" applyFont="1" applyFill="1" applyBorder="1" applyAlignment="1" applyProtection="1">
      <protection locked="0"/>
    </xf>
    <xf numFmtId="7" fontId="1" fillId="0" borderId="7" xfId="0" applyNumberFormat="1" applyFont="1" applyBorder="1" applyAlignment="1" applyProtection="1">
      <protection locked="0"/>
    </xf>
    <xf numFmtId="164" fontId="1" fillId="0" borderId="11" xfId="0" applyNumberFormat="1" applyFont="1" applyBorder="1" applyAlignment="1" applyProtection="1">
      <protection locked="0"/>
    </xf>
    <xf numFmtId="7" fontId="3" fillId="0" borderId="0" xfId="0" applyNumberFormat="1" applyFont="1" applyAlignment="1" applyProtection="1">
      <protection locked="0"/>
    </xf>
    <xf numFmtId="7" fontId="1" fillId="0" borderId="8" xfId="0" applyNumberFormat="1" applyFont="1" applyBorder="1" applyAlignment="1" applyProtection="1"/>
    <xf numFmtId="164" fontId="0" fillId="0" borderId="0" xfId="0" applyNumberFormat="1" applyFont="1" applyAlignment="1" applyProtection="1">
      <protection locked="0"/>
    </xf>
    <xf numFmtId="7" fontId="3" fillId="0" borderId="8" xfId="0" applyNumberFormat="1" applyFont="1" applyBorder="1" applyAlignment="1" applyProtection="1">
      <protection locked="0"/>
    </xf>
    <xf numFmtId="7" fontId="3" fillId="0" borderId="6" xfId="0" applyNumberFormat="1" applyFont="1" applyBorder="1" applyAlignment="1" applyProtection="1"/>
    <xf numFmtId="164" fontId="0" fillId="0" borderId="0" xfId="0" applyNumberFormat="1" applyFont="1" applyAlignment="1" applyProtection="1">
      <protection locked="0"/>
    </xf>
    <xf numFmtId="15" fontId="1" fillId="0" borderId="7" xfId="1" applyNumberFormat="1" applyFont="1" applyAlignment="1">
      <alignment horizontal="left"/>
    </xf>
    <xf numFmtId="164" fontId="12" fillId="0" borderId="7" xfId="1"/>
    <xf numFmtId="164" fontId="1" fillId="0" borderId="7" xfId="1" applyFont="1" applyAlignment="1">
      <alignment horizontal="left"/>
    </xf>
    <xf numFmtId="164" fontId="5" fillId="0" borderId="7" xfId="1" applyFont="1" applyAlignment="1">
      <alignment horizontal="left"/>
    </xf>
    <xf numFmtId="164" fontId="6" fillId="0" borderId="7" xfId="1" applyFont="1"/>
    <xf numFmtId="164" fontId="6" fillId="0" borderId="9" xfId="1" applyFont="1" applyBorder="1" applyAlignment="1">
      <alignment horizontal="center"/>
    </xf>
    <xf numFmtId="164" fontId="5" fillId="4" borderId="10" xfId="1" applyFont="1" applyFill="1" applyBorder="1" applyAlignment="1">
      <alignment horizontal="center"/>
    </xf>
    <xf numFmtId="164" fontId="6" fillId="0" borderId="10" xfId="1" applyFont="1" applyBorder="1" applyAlignment="1">
      <alignment horizontal="center"/>
    </xf>
    <xf numFmtId="164" fontId="5" fillId="4" borderId="12" xfId="1" applyFont="1" applyFill="1" applyBorder="1" applyAlignment="1">
      <alignment horizontal="center"/>
    </xf>
    <xf numFmtId="164" fontId="5" fillId="0" borderId="7" xfId="1" applyFont="1"/>
    <xf numFmtId="164" fontId="6" fillId="0" borderId="14" xfId="1" applyFont="1" applyBorder="1" applyAlignment="1">
      <alignment horizontal="center"/>
    </xf>
    <xf numFmtId="164" fontId="6" fillId="4" borderId="15" xfId="1" applyFont="1" applyFill="1" applyBorder="1" applyAlignment="1">
      <alignment horizontal="center"/>
    </xf>
    <xf numFmtId="164" fontId="6" fillId="0" borderId="15" xfId="1" applyFont="1" applyBorder="1" applyAlignment="1">
      <alignment horizontal="center"/>
    </xf>
    <xf numFmtId="164" fontId="6" fillId="4" borderId="16" xfId="1" applyFont="1" applyFill="1" applyBorder="1" applyAlignment="1">
      <alignment horizontal="center"/>
    </xf>
    <xf numFmtId="164" fontId="6" fillId="0" borderId="7" xfId="1" applyFont="1" applyAlignment="1">
      <alignment horizontal="left"/>
    </xf>
    <xf numFmtId="7" fontId="11" fillId="0" borderId="7" xfId="1" applyNumberFormat="1" applyFont="1"/>
    <xf numFmtId="7" fontId="11" fillId="0" borderId="6" xfId="1" applyNumberFormat="1" applyFont="1" applyBorder="1"/>
    <xf numFmtId="164" fontId="11" fillId="0" borderId="7" xfId="1" applyFont="1"/>
    <xf numFmtId="7" fontId="6" fillId="0" borderId="7" xfId="1" applyNumberFormat="1" applyFont="1"/>
    <xf numFmtId="7" fontId="1" fillId="0" borderId="7" xfId="1" applyNumberFormat="1" applyFont="1"/>
    <xf numFmtId="7" fontId="9" fillId="0" borderId="7" xfId="1" applyNumberFormat="1" applyFont="1"/>
    <xf numFmtId="164" fontId="6" fillId="4" borderId="10" xfId="1" applyFont="1" applyFill="1" applyBorder="1" applyAlignment="1">
      <alignment horizontal="center"/>
    </xf>
    <xf numFmtId="164" fontId="6" fillId="4" borderId="12" xfId="1" applyFont="1" applyFill="1" applyBorder="1" applyAlignment="1">
      <alignment horizontal="center"/>
    </xf>
    <xf numFmtId="164" fontId="6" fillId="0" borderId="14" xfId="1" applyFont="1" applyBorder="1"/>
    <xf numFmtId="164" fontId="6" fillId="0" borderId="15" xfId="1" applyFont="1" applyBorder="1"/>
    <xf numFmtId="7" fontId="11" fillId="0" borderId="7" xfId="1" applyNumberFormat="1" applyFont="1" applyAlignment="1">
      <alignment horizontal="right"/>
    </xf>
    <xf numFmtId="164" fontId="2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protection locked="0"/>
    </xf>
    <xf numFmtId="164" fontId="2" fillId="0" borderId="7" xfId="1" applyFont="1" applyAlignment="1">
      <alignment horizontal="center"/>
    </xf>
    <xf numFmtId="164" fontId="12" fillId="0" borderId="7" xfId="1"/>
    <xf numFmtId="164" fontId="1" fillId="0" borderId="7" xfId="1" applyFont="1" applyAlignment="1">
      <alignment horizontal="center"/>
    </xf>
    <xf numFmtId="164" fontId="5" fillId="0" borderId="7" xfId="1" applyFont="1" applyAlignment="1">
      <alignment horizontal="center"/>
    </xf>
  </cellXfs>
  <cellStyles count="2">
    <cellStyle name="Normal" xfId="0" builtinId="0"/>
    <cellStyle name="Normal 2" xfId="1" xr:uid="{0E2FC1D9-DFAC-4F32-90D1-7230FDFFD3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3"/>
  <sheetViews>
    <sheetView showGridLines="0" tabSelected="1" zoomScale="82" zoomScaleNormal="82" workbookViewId="0">
      <selection activeCell="J32" sqref="J32"/>
    </sheetView>
  </sheetViews>
  <sheetFormatPr defaultColWidth="14.42578125" defaultRowHeight="15" customHeight="1"/>
  <cols>
    <col min="1" max="1" width="13.42578125" style="42" customWidth="1"/>
    <col min="2" max="2" width="9.5703125" style="42" customWidth="1"/>
    <col min="3" max="3" width="14" style="42" customWidth="1"/>
    <col min="4" max="4" width="11.140625" style="42" customWidth="1"/>
    <col min="5" max="8" width="9.7109375" style="42" customWidth="1"/>
    <col min="9" max="9" width="11.42578125" style="42" customWidth="1"/>
    <col min="10" max="10" width="11.28515625" style="42" customWidth="1"/>
    <col min="11" max="26" width="8" style="42" customWidth="1"/>
    <col min="27" max="16384" width="14.42578125" style="42"/>
  </cols>
  <sheetData>
    <row r="1" spans="1:10" ht="12.75" customHeight="1">
      <c r="A1" s="1" t="s">
        <v>120</v>
      </c>
      <c r="B1" s="1"/>
      <c r="C1" s="1"/>
    </row>
    <row r="2" spans="1:10" ht="12.75" customHeight="1">
      <c r="A2" s="2"/>
    </row>
    <row r="3" spans="1:10" ht="15.75" customHeight="1">
      <c r="A3" s="72" t="s">
        <v>0</v>
      </c>
      <c r="B3" s="73"/>
      <c r="C3" s="73"/>
      <c r="D3" s="73"/>
      <c r="E3" s="73"/>
      <c r="F3" s="73"/>
      <c r="G3" s="73"/>
      <c r="H3" s="73"/>
      <c r="I3" s="73"/>
    </row>
    <row r="4" spans="1:10" ht="15.75" customHeight="1">
      <c r="A4" s="72" t="s">
        <v>1</v>
      </c>
      <c r="B4" s="73"/>
      <c r="C4" s="73"/>
      <c r="D4" s="73"/>
      <c r="E4" s="73"/>
      <c r="F4" s="73"/>
      <c r="G4" s="73"/>
      <c r="H4" s="73"/>
      <c r="I4" s="73"/>
    </row>
    <row r="5" spans="1:10" ht="15.75" customHeight="1">
      <c r="A5" s="72" t="s">
        <v>2</v>
      </c>
      <c r="B5" s="73"/>
      <c r="C5" s="73"/>
      <c r="D5" s="73"/>
      <c r="E5" s="73"/>
      <c r="F5" s="73"/>
      <c r="G5" s="73"/>
      <c r="H5" s="73"/>
      <c r="I5" s="73"/>
    </row>
    <row r="6" spans="1:10" ht="12.75" customHeight="1"/>
    <row r="7" spans="1:10" ht="12.75" customHeight="1">
      <c r="A7" s="3" t="s">
        <v>4</v>
      </c>
    </row>
    <row r="8" spans="1:10" ht="12.7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 customHeight="1">
      <c r="A9" s="5"/>
      <c r="B9" s="6"/>
      <c r="C9" s="7" t="s">
        <v>5</v>
      </c>
      <c r="D9" s="8"/>
      <c r="E9" s="9"/>
      <c r="F9" s="10"/>
      <c r="G9" s="4"/>
      <c r="H9" s="7" t="s">
        <v>6</v>
      </c>
      <c r="I9" s="11"/>
      <c r="J9" s="4"/>
    </row>
    <row r="10" spans="1:10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 customHeight="1">
      <c r="A11" s="2" t="s">
        <v>7</v>
      </c>
      <c r="B11" s="8"/>
      <c r="C11" s="9"/>
      <c r="D11" s="9"/>
      <c r="E11" s="9"/>
      <c r="F11" s="12"/>
      <c r="G11" s="2" t="s">
        <v>8</v>
      </c>
      <c r="H11" s="4"/>
      <c r="I11" s="13"/>
      <c r="J11" s="4"/>
    </row>
    <row r="12" spans="1:10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 customHeight="1">
      <c r="A13" s="2" t="s">
        <v>9</v>
      </c>
      <c r="B13" s="8"/>
      <c r="C13" s="9"/>
      <c r="D13" s="9"/>
      <c r="E13" s="10"/>
      <c r="F13" s="14" t="s">
        <v>10</v>
      </c>
      <c r="G13" s="10"/>
      <c r="H13" s="7" t="s">
        <v>11</v>
      </c>
      <c r="I13" s="15"/>
      <c r="J13" s="4"/>
    </row>
    <row r="14" spans="1:10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 customHeight="1">
      <c r="A15" s="2" t="s">
        <v>12</v>
      </c>
      <c r="B15" s="4"/>
      <c r="C15" s="4"/>
      <c r="D15" s="4"/>
      <c r="E15" s="4"/>
      <c r="F15" s="4"/>
      <c r="G15" s="6"/>
      <c r="H15" s="4"/>
      <c r="I15" s="4"/>
      <c r="J15" s="4"/>
    </row>
    <row r="16" spans="1:10" ht="12.75" customHeight="1">
      <c r="A16" s="2" t="s">
        <v>14</v>
      </c>
      <c r="B16" s="4"/>
      <c r="C16" s="16"/>
      <c r="D16" s="17"/>
      <c r="E16" s="4"/>
      <c r="F16" s="4"/>
      <c r="G16" s="4"/>
      <c r="H16" s="4"/>
      <c r="I16" s="4"/>
      <c r="J16" s="4"/>
    </row>
    <row r="17" spans="1:10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 customHeight="1">
      <c r="A18" s="2" t="s">
        <v>15</v>
      </c>
      <c r="B18" s="4"/>
      <c r="C18" s="18"/>
      <c r="D18" s="10"/>
      <c r="E18" s="6"/>
      <c r="F18" s="7" t="s">
        <v>16</v>
      </c>
      <c r="G18" s="15"/>
      <c r="H18" s="4"/>
      <c r="I18" s="19"/>
      <c r="J18" s="4"/>
    </row>
    <row r="19" spans="1:10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 customHeight="1">
      <c r="A20" s="2" t="s">
        <v>18</v>
      </c>
      <c r="B20" s="4"/>
      <c r="C20" s="15"/>
      <c r="D20" s="4"/>
      <c r="E20" s="4" t="s">
        <v>117</v>
      </c>
      <c r="F20" s="4"/>
      <c r="G20" s="4"/>
      <c r="H20" s="4"/>
      <c r="I20" s="4"/>
      <c r="J20" s="4" t="s">
        <v>114</v>
      </c>
    </row>
    <row r="21" spans="1:10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 customHeight="1">
      <c r="A22" s="2" t="s">
        <v>112</v>
      </c>
      <c r="B22" s="4" t="s">
        <v>113</v>
      </c>
      <c r="C22" s="4" t="s">
        <v>114</v>
      </c>
      <c r="D22" s="20" t="s">
        <v>19</v>
      </c>
      <c r="E22" s="21"/>
      <c r="F22" s="22"/>
      <c r="G22" s="2" t="s">
        <v>33</v>
      </c>
      <c r="H22" s="4"/>
      <c r="I22" s="23"/>
      <c r="J22" s="4"/>
    </row>
    <row r="23" spans="1:10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 customHeight="1">
      <c r="A24" s="2" t="s">
        <v>21</v>
      </c>
      <c r="B24" s="4"/>
      <c r="C24" s="24"/>
      <c r="D24" s="10"/>
      <c r="E24" s="2" t="s">
        <v>22</v>
      </c>
      <c r="F24" s="4"/>
      <c r="G24" s="24"/>
      <c r="H24" s="10"/>
      <c r="I24" s="4"/>
      <c r="J24" s="4"/>
    </row>
    <row r="25" spans="1:10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 customHeight="1">
      <c r="A26" s="3" t="s">
        <v>23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2.75" customHeight="1">
      <c r="A27" s="3" t="s">
        <v>24</v>
      </c>
      <c r="B27" s="4"/>
      <c r="C27" s="4"/>
      <c r="D27" s="4"/>
      <c r="E27" s="4"/>
      <c r="F27" s="3" t="s">
        <v>25</v>
      </c>
      <c r="G27" s="4"/>
      <c r="H27" s="4"/>
      <c r="I27" s="4"/>
      <c r="J27" s="4"/>
    </row>
    <row r="28" spans="1:10" ht="12.75" customHeight="1">
      <c r="A28" s="2" t="s">
        <v>26</v>
      </c>
      <c r="B28" s="4"/>
      <c r="C28" s="4"/>
      <c r="D28" s="25"/>
      <c r="E28" s="4"/>
      <c r="F28" s="3" t="s">
        <v>27</v>
      </c>
      <c r="G28" s="4"/>
      <c r="H28" s="4"/>
      <c r="I28" s="4"/>
      <c r="J28" s="4"/>
    </row>
    <row r="29" spans="1:10" ht="13.5" customHeight="1">
      <c r="A29" s="2" t="s">
        <v>28</v>
      </c>
      <c r="B29" s="4"/>
      <c r="C29" s="4"/>
      <c r="D29" s="25"/>
      <c r="E29" s="4"/>
      <c r="F29" s="2" t="s">
        <v>29</v>
      </c>
      <c r="G29" s="4"/>
      <c r="H29" s="4"/>
      <c r="I29" s="4"/>
      <c r="J29" s="25">
        <v>0</v>
      </c>
    </row>
    <row r="30" spans="1:10" ht="14.25" customHeight="1">
      <c r="A30" s="2" t="s">
        <v>31</v>
      </c>
      <c r="B30" s="4"/>
      <c r="C30" s="4"/>
      <c r="D30" s="30">
        <f>(D28*0.8)</f>
        <v>0</v>
      </c>
      <c r="E30" s="4"/>
      <c r="F30" s="2" t="s">
        <v>34</v>
      </c>
      <c r="G30" s="4"/>
      <c r="H30" s="4"/>
      <c r="I30" s="4"/>
      <c r="J30" s="25">
        <v>0</v>
      </c>
    </row>
    <row r="31" spans="1:10" ht="14.25" customHeight="1">
      <c r="A31" s="4"/>
      <c r="B31" s="4"/>
      <c r="C31" s="4"/>
      <c r="D31" s="19"/>
      <c r="E31" s="4"/>
      <c r="F31" s="2" t="s">
        <v>35</v>
      </c>
      <c r="G31" s="4"/>
      <c r="H31" s="4"/>
      <c r="I31" s="4"/>
      <c r="J31" s="25">
        <v>0</v>
      </c>
    </row>
    <row r="32" spans="1:10" ht="14.25" customHeight="1">
      <c r="A32" s="3" t="s">
        <v>36</v>
      </c>
      <c r="B32" s="4"/>
      <c r="C32" s="4"/>
      <c r="D32" s="19"/>
      <c r="E32" s="4"/>
      <c r="F32" s="2" t="s">
        <v>38</v>
      </c>
      <c r="G32" s="4"/>
      <c r="H32" s="4"/>
      <c r="I32" s="4"/>
      <c r="J32" s="30">
        <f>J29+J30+J31</f>
        <v>0</v>
      </c>
    </row>
    <row r="33" spans="1:10" ht="14.25" customHeight="1">
      <c r="A33" s="2" t="s">
        <v>39</v>
      </c>
      <c r="B33" s="4"/>
      <c r="C33" s="4"/>
      <c r="D33" s="25">
        <v>0</v>
      </c>
      <c r="E33" s="4"/>
      <c r="F33" s="2" t="s">
        <v>40</v>
      </c>
      <c r="G33" s="4"/>
      <c r="H33" s="4"/>
      <c r="I33" s="4"/>
      <c r="J33" s="43">
        <v>0</v>
      </c>
    </row>
    <row r="34" spans="1:10" ht="13.5" customHeight="1">
      <c r="A34" s="2" t="s">
        <v>42</v>
      </c>
      <c r="B34" s="4"/>
      <c r="C34" s="4"/>
      <c r="D34" s="25">
        <v>0</v>
      </c>
      <c r="E34" s="4"/>
      <c r="F34" s="2" t="s">
        <v>43</v>
      </c>
      <c r="G34" s="4"/>
      <c r="H34" s="4"/>
      <c r="I34" s="19"/>
      <c r="J34" s="26"/>
    </row>
    <row r="35" spans="1:10" ht="13.5" customHeight="1">
      <c r="A35" s="2" t="s">
        <v>45</v>
      </c>
      <c r="B35" s="4"/>
      <c r="C35" s="4"/>
      <c r="D35" s="25">
        <v>0</v>
      </c>
      <c r="E35" s="4"/>
      <c r="F35" s="2" t="s">
        <v>46</v>
      </c>
      <c r="G35" s="4"/>
      <c r="H35" s="4"/>
      <c r="I35" s="4"/>
      <c r="J35" s="44">
        <f>(D40)</f>
        <v>0</v>
      </c>
    </row>
    <row r="36" spans="1:10" ht="14.25" customHeight="1">
      <c r="A36" s="3" t="s">
        <v>48</v>
      </c>
      <c r="B36" s="4"/>
      <c r="C36" s="4"/>
      <c r="D36" s="30">
        <f>(D33+D34+D35)</f>
        <v>0</v>
      </c>
      <c r="E36" s="4"/>
      <c r="F36" s="2" t="s">
        <v>49</v>
      </c>
      <c r="G36" s="4"/>
      <c r="H36" s="4"/>
      <c r="I36" s="19"/>
      <c r="J36" s="4"/>
    </row>
    <row r="37" spans="1:10" ht="13.5" customHeight="1">
      <c r="A37" s="2" t="s">
        <v>51</v>
      </c>
      <c r="B37" s="4"/>
      <c r="C37" s="4"/>
      <c r="D37" s="25">
        <f>(D30)</f>
        <v>0</v>
      </c>
      <c r="E37" s="4"/>
      <c r="F37" s="3" t="s">
        <v>54</v>
      </c>
      <c r="G37" s="4"/>
      <c r="H37" s="4"/>
      <c r="I37" s="19"/>
      <c r="J37" s="4"/>
    </row>
    <row r="38" spans="1:10" ht="13.5" customHeight="1">
      <c r="A38" s="4"/>
      <c r="B38" s="4"/>
      <c r="C38" s="4"/>
      <c r="D38" s="19"/>
      <c r="E38" s="4"/>
      <c r="F38" s="2" t="s">
        <v>55</v>
      </c>
      <c r="G38" s="4"/>
      <c r="H38" s="4"/>
      <c r="I38" s="19"/>
      <c r="J38" s="4"/>
    </row>
    <row r="39" spans="1:10" ht="14.25" customHeight="1">
      <c r="A39" s="2" t="s">
        <v>56</v>
      </c>
      <c r="B39" s="4"/>
      <c r="C39" s="4"/>
      <c r="D39" s="30">
        <f>(D36+D37)</f>
        <v>0</v>
      </c>
      <c r="E39" s="4"/>
      <c r="F39" s="4"/>
      <c r="G39" s="4"/>
      <c r="H39" s="4"/>
      <c r="I39" s="4"/>
      <c r="J39" s="31">
        <f>(J32-J35)</f>
        <v>0</v>
      </c>
    </row>
    <row r="40" spans="1:10" ht="14.25" customHeight="1">
      <c r="A40" s="3" t="s">
        <v>57</v>
      </c>
      <c r="B40" s="4"/>
      <c r="C40" s="4"/>
      <c r="D40" s="30">
        <f>(D39*0.53)</f>
        <v>0</v>
      </c>
      <c r="E40" s="4"/>
      <c r="F40" s="2" t="s">
        <v>59</v>
      </c>
      <c r="G40" s="4"/>
      <c r="H40" s="4"/>
      <c r="I40" s="4"/>
      <c r="J40" s="4"/>
    </row>
    <row r="41" spans="1:10" ht="14.25" customHeight="1">
      <c r="A41" s="4"/>
      <c r="B41" s="4"/>
      <c r="C41" s="4"/>
      <c r="D41" s="19"/>
      <c r="E41" s="4"/>
      <c r="F41" s="4"/>
      <c r="G41" s="4"/>
      <c r="H41" s="4"/>
      <c r="I41" s="4"/>
      <c r="J41" s="31">
        <f>(J33-J35)</f>
        <v>0</v>
      </c>
    </row>
    <row r="42" spans="1:10" ht="12.75" customHeight="1">
      <c r="A42" s="3" t="s">
        <v>61</v>
      </c>
      <c r="B42" s="4"/>
      <c r="C42" s="4"/>
      <c r="D42" s="19"/>
      <c r="E42" s="4"/>
      <c r="F42" s="4"/>
      <c r="G42" s="4"/>
      <c r="H42" s="4"/>
      <c r="I42" s="4"/>
      <c r="J42" s="4"/>
    </row>
    <row r="43" spans="1:10" ht="12.75" customHeight="1">
      <c r="A43" s="3" t="s">
        <v>62</v>
      </c>
      <c r="B43" s="4"/>
      <c r="C43" s="4"/>
      <c r="D43" s="19"/>
      <c r="E43" s="4"/>
      <c r="F43" s="4"/>
      <c r="G43" s="4"/>
      <c r="H43" s="4"/>
      <c r="I43" s="4"/>
      <c r="J43" s="4"/>
    </row>
    <row r="44" spans="1:10" ht="12.75" customHeight="1">
      <c r="A44" s="3" t="s">
        <v>64</v>
      </c>
      <c r="B44" s="4"/>
      <c r="C44" s="4"/>
      <c r="D44" s="19"/>
      <c r="E44" s="4"/>
      <c r="F44" s="4"/>
      <c r="G44" s="4"/>
      <c r="H44" s="4"/>
      <c r="I44" s="4"/>
      <c r="J44" s="4"/>
    </row>
    <row r="45" spans="1:10" ht="12.75" customHeight="1">
      <c r="A45" s="3" t="s">
        <v>119</v>
      </c>
      <c r="B45" s="4"/>
      <c r="C45" s="4"/>
      <c r="D45" s="19"/>
      <c r="E45" s="4"/>
      <c r="F45" s="4"/>
      <c r="G45" s="4"/>
      <c r="H45" s="4"/>
      <c r="I45" s="4"/>
      <c r="J45" s="4"/>
    </row>
    <row r="46" spans="1:10" ht="12.75" customHeight="1">
      <c r="A46" s="3" t="s">
        <v>66</v>
      </c>
      <c r="B46" s="4"/>
      <c r="C46" s="4"/>
      <c r="D46" s="19"/>
      <c r="E46" s="4"/>
      <c r="F46" s="4"/>
      <c r="G46" s="4"/>
      <c r="H46" s="4"/>
      <c r="I46" s="4"/>
      <c r="J46" s="4"/>
    </row>
    <row r="47" spans="1:10" ht="12.75" customHeight="1">
      <c r="A47" s="3" t="s">
        <v>121</v>
      </c>
      <c r="B47" s="4"/>
      <c r="C47" s="4"/>
      <c r="D47" s="19"/>
      <c r="E47" s="4"/>
      <c r="F47" s="4"/>
      <c r="G47" s="4"/>
      <c r="H47" s="4"/>
      <c r="I47" s="4"/>
      <c r="J47" s="4"/>
    </row>
    <row r="48" spans="1:10" ht="12.75" customHeight="1">
      <c r="A48" s="4"/>
      <c r="B48" s="4"/>
      <c r="C48" s="4"/>
      <c r="D48" s="19"/>
      <c r="E48" s="4"/>
      <c r="F48" s="4"/>
      <c r="G48" s="4"/>
      <c r="H48" s="4"/>
      <c r="I48" s="4"/>
      <c r="J48" s="4"/>
    </row>
    <row r="49" spans="1:10" ht="12.75" customHeight="1">
      <c r="A49" s="2" t="s">
        <v>69</v>
      </c>
      <c r="B49" s="4"/>
      <c r="C49" s="4"/>
      <c r="D49" s="19"/>
      <c r="E49" s="4"/>
      <c r="F49" s="4"/>
      <c r="G49" s="4"/>
      <c r="H49" s="4"/>
      <c r="I49" s="19"/>
      <c r="J49" s="4"/>
    </row>
    <row r="50" spans="1:10" ht="12.75" customHeight="1">
      <c r="A50" s="2" t="s">
        <v>70</v>
      </c>
      <c r="B50" s="4"/>
      <c r="C50" s="4"/>
      <c r="D50" s="19"/>
      <c r="E50" s="4"/>
      <c r="F50" s="4"/>
      <c r="G50" s="4"/>
      <c r="H50" s="4"/>
      <c r="I50" s="4"/>
      <c r="J50" s="4"/>
    </row>
    <row r="51" spans="1:10" ht="12.75" customHeight="1">
      <c r="A51" s="2" t="s">
        <v>72</v>
      </c>
      <c r="B51" s="4"/>
      <c r="C51" s="4"/>
      <c r="D51" s="19"/>
      <c r="E51" s="4"/>
      <c r="F51" s="4"/>
      <c r="G51" s="4"/>
      <c r="H51" s="4"/>
      <c r="I51" s="4"/>
      <c r="J51" s="4"/>
    </row>
    <row r="52" spans="1:10" ht="12.75" customHeight="1">
      <c r="A52" s="4"/>
      <c r="B52" s="4"/>
      <c r="C52" s="4"/>
      <c r="D52" s="19"/>
      <c r="E52" s="4"/>
      <c r="F52" s="4"/>
      <c r="G52" s="4"/>
      <c r="H52" s="4"/>
      <c r="I52" s="4"/>
      <c r="J52" s="4"/>
    </row>
    <row r="53" spans="1:10" ht="12.75" customHeight="1">
      <c r="A53" s="2" t="s">
        <v>7</v>
      </c>
      <c r="B53" s="8"/>
      <c r="C53" s="9"/>
      <c r="D53" s="9"/>
      <c r="E53" s="10"/>
      <c r="F53" s="2" t="s">
        <v>6</v>
      </c>
      <c r="G53" s="15"/>
      <c r="H53" s="6"/>
      <c r="I53" s="4"/>
      <c r="J53" s="4"/>
    </row>
    <row r="54" spans="1:10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>
      <c r="A55" s="2" t="s">
        <v>73</v>
      </c>
      <c r="B55" s="4"/>
      <c r="C55" s="8"/>
      <c r="D55" s="9"/>
      <c r="E55" s="10"/>
      <c r="F55" s="2" t="s">
        <v>6</v>
      </c>
      <c r="G55" s="15"/>
      <c r="H55" s="6"/>
      <c r="I55" s="4"/>
      <c r="J55" s="4"/>
    </row>
    <row r="56" spans="1:10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>
      <c r="A57" s="3" t="s">
        <v>74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/>
    <row r="59" spans="1:10" ht="12.75" customHeight="1">
      <c r="A59" s="27" t="s">
        <v>75</v>
      </c>
    </row>
    <row r="60" spans="1:10" ht="12.75" customHeight="1"/>
    <row r="61" spans="1:10" ht="12.75" customHeight="1"/>
    <row r="62" spans="1:10" ht="12.75" customHeight="1"/>
    <row r="63" spans="1:10" ht="12.75" customHeight="1">
      <c r="A63" s="28" t="s">
        <v>76</v>
      </c>
    </row>
    <row r="64" spans="1:10" ht="12.75" customHeight="1"/>
    <row r="65" spans="1:1" ht="12.75" customHeight="1">
      <c r="A65" s="29" t="s">
        <v>118</v>
      </c>
    </row>
    <row r="66" spans="1:1" ht="12.75" customHeight="1"/>
    <row r="67" spans="1:1" ht="12.75" customHeight="1"/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  <row r="76" spans="1:1" ht="12.75" customHeight="1"/>
    <row r="77" spans="1:1" ht="12.75" customHeight="1"/>
    <row r="78" spans="1:1" ht="12.75" customHeight="1"/>
    <row r="79" spans="1:1" ht="12.75" customHeight="1"/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sheetProtection algorithmName="SHA-512" hashValue="lJPTLhMnybWoIeXsaDUk+3Ect5Y6HFpf14PzUkzXIFxL5uZeZU67T9BHYnXw2a8B3RuYDMXmgn46FzutImKXng==" saltValue="qJbiYpwSb6yF+T4i255B2Q==" spinCount="100000" sheet="1" objects="1" scenarios="1"/>
  <mergeCells count="3">
    <mergeCell ref="A3:I3"/>
    <mergeCell ref="A4:I4"/>
    <mergeCell ref="A5:I5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95"/>
  <sheetViews>
    <sheetView showGridLines="0" topLeftCell="A31" workbookViewId="0">
      <selection activeCell="J37" sqref="J37"/>
    </sheetView>
  </sheetViews>
  <sheetFormatPr defaultColWidth="14.42578125" defaultRowHeight="15" customHeight="1"/>
  <cols>
    <col min="1" max="1" width="18.28515625" style="45" customWidth="1"/>
    <col min="2" max="2" width="10" style="45" customWidth="1"/>
    <col min="3" max="3" width="7" style="45" customWidth="1"/>
    <col min="4" max="4" width="14.140625" style="45" customWidth="1"/>
    <col min="5" max="5" width="8.28515625" style="45" customWidth="1"/>
    <col min="6" max="6" width="13.7109375" style="45" customWidth="1"/>
    <col min="7" max="7" width="8.85546875" style="45" customWidth="1"/>
    <col min="8" max="8" width="12" style="45" customWidth="1"/>
    <col min="9" max="9" width="10.140625" style="45" customWidth="1"/>
    <col min="10" max="10" width="9.7109375" style="45" customWidth="1"/>
    <col min="11" max="26" width="8" style="45" customWidth="1"/>
    <col min="27" max="16384" width="14.42578125" style="45"/>
  </cols>
  <sheetData>
    <row r="1" spans="1:10" ht="12.75" customHeight="1">
      <c r="A1" s="32" t="s">
        <v>120</v>
      </c>
    </row>
    <row r="2" spans="1:10" ht="12.75" customHeight="1">
      <c r="A2" s="2"/>
    </row>
    <row r="3" spans="1:10" ht="12.75" customHeight="1"/>
    <row r="4" spans="1:10" ht="15.75" customHeight="1">
      <c r="A4" s="72" t="s">
        <v>0</v>
      </c>
      <c r="B4" s="73"/>
      <c r="C4" s="73"/>
      <c r="D4" s="73"/>
      <c r="E4" s="73"/>
      <c r="F4" s="73"/>
      <c r="G4" s="73"/>
      <c r="H4" s="73"/>
      <c r="I4" s="73"/>
    </row>
    <row r="5" spans="1:10" ht="15.75" customHeight="1">
      <c r="A5" s="72" t="s">
        <v>1</v>
      </c>
      <c r="B5" s="73"/>
      <c r="C5" s="73"/>
      <c r="D5" s="73"/>
      <c r="E5" s="73"/>
      <c r="F5" s="73"/>
      <c r="G5" s="73"/>
      <c r="H5" s="73"/>
      <c r="I5" s="73"/>
    </row>
    <row r="6" spans="1:10" ht="15.75" customHeight="1">
      <c r="A6" s="72" t="s">
        <v>2</v>
      </c>
      <c r="B6" s="73"/>
      <c r="C6" s="73"/>
      <c r="D6" s="73"/>
      <c r="E6" s="73"/>
      <c r="F6" s="73"/>
      <c r="G6" s="73"/>
      <c r="H6" s="73"/>
      <c r="I6" s="73"/>
    </row>
    <row r="7" spans="1:10" ht="12.75" customHeight="1"/>
    <row r="8" spans="1:10" ht="12.75" customHeight="1">
      <c r="A8" s="3" t="s">
        <v>3</v>
      </c>
    </row>
    <row r="9" spans="1:10" ht="12.75" customHeight="1"/>
    <row r="10" spans="1:10" ht="12.75" customHeight="1"/>
    <row r="11" spans="1:10" ht="12.75" customHeight="1">
      <c r="A11" s="5"/>
      <c r="B11" s="6"/>
      <c r="C11" s="7" t="s">
        <v>5</v>
      </c>
      <c r="D11" s="8"/>
      <c r="E11" s="9"/>
      <c r="F11" s="10"/>
      <c r="G11" s="4"/>
      <c r="H11" s="7" t="s">
        <v>6</v>
      </c>
      <c r="I11" s="33"/>
      <c r="J11" s="4"/>
    </row>
    <row r="12" spans="1:10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 customHeight="1">
      <c r="A13" s="2" t="s">
        <v>7</v>
      </c>
      <c r="B13" s="8"/>
      <c r="C13" s="9"/>
      <c r="D13" s="9"/>
      <c r="E13" s="12"/>
      <c r="F13" s="6"/>
      <c r="G13" s="2" t="s">
        <v>8</v>
      </c>
      <c r="H13" s="34"/>
      <c r="I13" s="13"/>
      <c r="J13" s="4"/>
    </row>
    <row r="14" spans="1:10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 customHeight="1">
      <c r="A15" s="2" t="s">
        <v>9</v>
      </c>
      <c r="B15" s="8"/>
      <c r="C15" s="9"/>
      <c r="D15" s="9"/>
      <c r="E15" s="10"/>
      <c r="F15" s="14" t="s">
        <v>10</v>
      </c>
      <c r="G15" s="10"/>
      <c r="H15" s="7" t="s">
        <v>11</v>
      </c>
      <c r="I15" s="15"/>
      <c r="J15" s="4"/>
    </row>
    <row r="16" spans="1:10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 customHeight="1">
      <c r="A17" s="2" t="s">
        <v>13</v>
      </c>
      <c r="B17" s="35"/>
      <c r="C17" s="36"/>
      <c r="D17" s="7" t="s">
        <v>17</v>
      </c>
      <c r="E17" s="15"/>
      <c r="F17" s="2" t="s">
        <v>20</v>
      </c>
      <c r="G17" s="23"/>
      <c r="H17" s="37"/>
      <c r="I17" s="4"/>
      <c r="J17" s="4"/>
    </row>
    <row r="18" spans="1:10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 customHeight="1">
      <c r="A19" s="2" t="s">
        <v>18</v>
      </c>
      <c r="B19" s="35"/>
      <c r="C19" s="17"/>
      <c r="D19" s="4" t="s">
        <v>117</v>
      </c>
      <c r="E19" s="4"/>
      <c r="F19" s="4"/>
      <c r="G19" s="4"/>
      <c r="H19" s="4"/>
      <c r="I19" s="4" t="s">
        <v>114</v>
      </c>
      <c r="J19" s="4"/>
    </row>
    <row r="20" spans="1:10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 customHeight="1">
      <c r="A21" s="2" t="s">
        <v>112</v>
      </c>
      <c r="B21" s="4" t="s">
        <v>113</v>
      </c>
      <c r="C21" s="4" t="s">
        <v>114</v>
      </c>
      <c r="D21" s="7" t="s">
        <v>19</v>
      </c>
      <c r="E21" s="8"/>
      <c r="F21" s="12"/>
      <c r="G21" s="2" t="s">
        <v>33</v>
      </c>
      <c r="H21" s="4"/>
      <c r="I21" s="23"/>
      <c r="J21" s="4"/>
    </row>
    <row r="22" spans="1:10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 customHeight="1">
      <c r="A23" s="2" t="s">
        <v>22</v>
      </c>
      <c r="B23" s="35"/>
      <c r="C23" s="38"/>
      <c r="D23" s="2" t="s">
        <v>41</v>
      </c>
      <c r="E23" s="8"/>
      <c r="F23" s="39"/>
      <c r="G23" s="39"/>
      <c r="H23" s="10"/>
      <c r="I23" s="4"/>
      <c r="J23" s="4"/>
    </row>
    <row r="24" spans="1:10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 customHeight="1">
      <c r="A25" s="3" t="s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 customHeight="1">
      <c r="A27" s="3" t="s">
        <v>24</v>
      </c>
      <c r="B27" s="4"/>
      <c r="C27" s="4"/>
      <c r="D27" s="4"/>
      <c r="E27" s="4"/>
      <c r="F27" s="3" t="s">
        <v>25</v>
      </c>
      <c r="G27" s="4"/>
      <c r="H27" s="4"/>
      <c r="I27" s="4"/>
      <c r="J27" s="4"/>
    </row>
    <row r="28" spans="1:10" ht="12.75" customHeight="1">
      <c r="A28" s="2" t="s">
        <v>26</v>
      </c>
      <c r="B28" s="4"/>
      <c r="C28" s="4"/>
      <c r="D28" s="25">
        <v>0</v>
      </c>
      <c r="E28" s="4"/>
      <c r="F28" s="3" t="s">
        <v>27</v>
      </c>
      <c r="G28" s="4"/>
      <c r="H28" s="4"/>
      <c r="I28" s="4"/>
      <c r="J28" s="4"/>
    </row>
    <row r="29" spans="1:10" ht="13.5" customHeight="1">
      <c r="A29" s="7" t="s">
        <v>28</v>
      </c>
      <c r="B29" s="4"/>
      <c r="C29" s="4"/>
      <c r="D29" s="25"/>
      <c r="E29" s="4"/>
      <c r="F29" s="2" t="s">
        <v>29</v>
      </c>
      <c r="G29" s="4"/>
      <c r="H29" s="4"/>
      <c r="I29" s="25">
        <v>0</v>
      </c>
      <c r="J29" s="4"/>
    </row>
    <row r="30" spans="1:10" ht="14.25" customHeight="1">
      <c r="A30" s="2" t="s">
        <v>60</v>
      </c>
      <c r="B30" s="4"/>
      <c r="C30" s="4"/>
      <c r="D30" s="30">
        <f>(D28*0.8)</f>
        <v>0</v>
      </c>
      <c r="E30" s="4"/>
      <c r="F30" s="2" t="s">
        <v>34</v>
      </c>
      <c r="G30" s="4"/>
      <c r="H30" s="4"/>
      <c r="I30" s="25">
        <v>0</v>
      </c>
      <c r="J30" s="4"/>
    </row>
    <row r="31" spans="1:10" ht="14.25" customHeight="1">
      <c r="A31" s="4"/>
      <c r="B31" s="4"/>
      <c r="C31" s="4"/>
      <c r="D31" s="19"/>
      <c r="E31" s="4"/>
      <c r="F31" s="2" t="s">
        <v>35</v>
      </c>
      <c r="G31" s="4"/>
      <c r="H31" s="4"/>
      <c r="I31" s="25">
        <v>0</v>
      </c>
      <c r="J31" s="4"/>
    </row>
    <row r="32" spans="1:10" ht="14.25" customHeight="1">
      <c r="A32" s="3" t="s">
        <v>36</v>
      </c>
      <c r="B32" s="4"/>
      <c r="C32" s="4"/>
      <c r="D32" s="19"/>
      <c r="E32" s="4"/>
      <c r="F32" s="2" t="s">
        <v>63</v>
      </c>
      <c r="G32" s="4"/>
      <c r="H32" s="4"/>
      <c r="I32" s="30">
        <f>(I29+I30+I31)</f>
        <v>0</v>
      </c>
      <c r="J32" s="4"/>
    </row>
    <row r="33" spans="1:10" ht="14.25" customHeight="1">
      <c r="A33" s="2" t="s">
        <v>68</v>
      </c>
      <c r="B33" s="4"/>
      <c r="C33" s="4"/>
      <c r="D33" s="25">
        <v>0</v>
      </c>
      <c r="E33" s="4"/>
      <c r="F33" s="2" t="s">
        <v>71</v>
      </c>
      <c r="G33" s="4"/>
      <c r="H33" s="4"/>
      <c r="I33" s="43">
        <v>0</v>
      </c>
      <c r="J33" s="4"/>
    </row>
    <row r="34" spans="1:10" ht="14.25" customHeight="1">
      <c r="A34" s="2" t="s">
        <v>42</v>
      </c>
      <c r="B34" s="4"/>
      <c r="C34" s="4"/>
      <c r="D34" s="25">
        <v>0</v>
      </c>
      <c r="E34" s="4"/>
      <c r="F34" s="2" t="s">
        <v>43</v>
      </c>
      <c r="G34" s="4"/>
      <c r="H34" s="4"/>
      <c r="I34" s="40"/>
      <c r="J34" s="4"/>
    </row>
    <row r="35" spans="1:10" ht="13.5" customHeight="1">
      <c r="A35" s="2" t="s">
        <v>45</v>
      </c>
      <c r="B35" s="4"/>
      <c r="C35" s="4"/>
      <c r="D35" s="25">
        <v>0</v>
      </c>
      <c r="E35" s="4"/>
      <c r="F35" s="2" t="s">
        <v>46</v>
      </c>
      <c r="G35" s="4"/>
      <c r="H35" s="4"/>
      <c r="I35" s="31">
        <f>(D40)</f>
        <v>0</v>
      </c>
      <c r="J35" s="4"/>
    </row>
    <row r="36" spans="1:10" ht="14.25" customHeight="1">
      <c r="A36" s="3" t="s">
        <v>48</v>
      </c>
      <c r="B36" s="4"/>
      <c r="C36" s="4"/>
      <c r="D36" s="30">
        <f>(D33+D34+D35)</f>
        <v>0</v>
      </c>
      <c r="E36" s="4"/>
      <c r="F36" s="2" t="s">
        <v>49</v>
      </c>
      <c r="G36" s="4"/>
      <c r="H36" s="4"/>
      <c r="I36" s="19"/>
      <c r="J36" s="4"/>
    </row>
    <row r="37" spans="1:10" ht="13.5" customHeight="1">
      <c r="A37" s="2" t="s">
        <v>51</v>
      </c>
      <c r="B37" s="4"/>
      <c r="C37" s="4"/>
      <c r="D37" s="25">
        <f>(D30)</f>
        <v>0</v>
      </c>
      <c r="E37" s="4"/>
      <c r="F37" s="3" t="s">
        <v>54</v>
      </c>
      <c r="G37" s="4"/>
      <c r="H37" s="4"/>
      <c r="I37" s="19"/>
      <c r="J37" s="4"/>
    </row>
    <row r="38" spans="1:10" ht="13.5" customHeight="1">
      <c r="A38" s="4"/>
      <c r="B38" s="4"/>
      <c r="C38" s="4"/>
      <c r="D38" s="19"/>
      <c r="E38" s="4"/>
      <c r="F38" s="2" t="s">
        <v>55</v>
      </c>
      <c r="G38" s="4"/>
      <c r="H38" s="4"/>
      <c r="I38" s="19"/>
      <c r="J38" s="4"/>
    </row>
    <row r="39" spans="1:10" ht="14.25" customHeight="1">
      <c r="A39" s="2" t="s">
        <v>56</v>
      </c>
      <c r="B39" s="4"/>
      <c r="C39" s="4"/>
      <c r="D39" s="41">
        <f>(D36+D37)</f>
        <v>0</v>
      </c>
      <c r="E39" s="4"/>
      <c r="F39" s="4"/>
      <c r="G39" s="4"/>
      <c r="H39" s="4"/>
      <c r="I39" s="31">
        <f>(I32-I35)</f>
        <v>0</v>
      </c>
      <c r="J39" s="4"/>
    </row>
    <row r="40" spans="1:10" ht="14.25" customHeight="1">
      <c r="A40" s="3" t="s">
        <v>79</v>
      </c>
      <c r="B40" s="4"/>
      <c r="C40" s="4"/>
      <c r="D40" s="30">
        <f>(D39*0.43)</f>
        <v>0</v>
      </c>
      <c r="E40" s="4"/>
      <c r="F40" s="2" t="s">
        <v>59</v>
      </c>
      <c r="G40" s="4"/>
      <c r="H40" s="4"/>
      <c r="I40" s="4"/>
      <c r="J40" s="4"/>
    </row>
    <row r="41" spans="1:10" ht="14.25" customHeight="1">
      <c r="A41" s="4"/>
      <c r="B41" s="4"/>
      <c r="C41" s="4"/>
      <c r="D41" s="19"/>
      <c r="E41" s="4"/>
      <c r="F41" s="4"/>
      <c r="G41" s="4"/>
      <c r="H41" s="4"/>
      <c r="I41" s="31">
        <f>(I33-I35)</f>
        <v>0</v>
      </c>
      <c r="J41" s="4"/>
    </row>
    <row r="42" spans="1:10" ht="12.75" customHeight="1">
      <c r="A42" s="2" t="s">
        <v>82</v>
      </c>
      <c r="B42" s="4"/>
      <c r="C42" s="4"/>
      <c r="D42" s="19"/>
      <c r="E42" s="4"/>
      <c r="F42" s="4"/>
      <c r="G42" s="4"/>
      <c r="H42" s="4"/>
      <c r="I42" s="19"/>
      <c r="J42" s="4"/>
    </row>
    <row r="43" spans="1:10" ht="12.75" customHeight="1">
      <c r="A43" s="2" t="s">
        <v>83</v>
      </c>
      <c r="B43" s="4"/>
      <c r="C43" s="4"/>
      <c r="D43" s="19"/>
      <c r="E43" s="4"/>
      <c r="F43" s="4"/>
      <c r="G43" s="4"/>
      <c r="H43" s="4"/>
      <c r="I43" s="19"/>
      <c r="J43" s="4"/>
    </row>
    <row r="44" spans="1:10" ht="12.75" customHeight="1">
      <c r="A44" s="2" t="s">
        <v>84</v>
      </c>
      <c r="B44" s="4"/>
      <c r="C44" s="4"/>
      <c r="D44" s="19"/>
      <c r="E44" s="4"/>
      <c r="F44" s="4"/>
      <c r="G44" s="4"/>
      <c r="H44" s="4"/>
      <c r="I44" s="19"/>
      <c r="J44" s="4"/>
    </row>
    <row r="45" spans="1:10" ht="12.75" customHeight="1">
      <c r="A45" s="4"/>
      <c r="B45" s="4"/>
      <c r="C45" s="4"/>
      <c r="D45" s="19"/>
      <c r="E45" s="4"/>
      <c r="F45" s="4"/>
      <c r="G45" s="4"/>
      <c r="H45" s="4"/>
      <c r="I45" s="19"/>
      <c r="J45" s="4"/>
    </row>
    <row r="46" spans="1:10" ht="12.75" customHeight="1">
      <c r="A46" s="4"/>
      <c r="B46" s="4"/>
      <c r="C46" s="4"/>
      <c r="D46" s="19"/>
      <c r="E46" s="4"/>
      <c r="F46" s="4"/>
      <c r="G46" s="4"/>
      <c r="H46" s="4"/>
      <c r="I46" s="4"/>
      <c r="J46" s="4"/>
    </row>
    <row r="47" spans="1:10" ht="12.75" customHeight="1">
      <c r="A47" s="2" t="s">
        <v>7</v>
      </c>
      <c r="B47" s="8"/>
      <c r="C47" s="9"/>
      <c r="D47" s="9"/>
      <c r="E47" s="10"/>
      <c r="F47" s="2" t="s">
        <v>6</v>
      </c>
      <c r="G47" s="15"/>
      <c r="H47" s="6"/>
      <c r="I47" s="4"/>
      <c r="J47" s="4"/>
    </row>
    <row r="48" spans="1:10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 customHeight="1">
      <c r="A49" s="2" t="s">
        <v>73</v>
      </c>
      <c r="B49" s="4"/>
      <c r="C49" s="8"/>
      <c r="D49" s="9"/>
      <c r="E49" s="10"/>
      <c r="F49" s="2" t="s">
        <v>6</v>
      </c>
      <c r="G49" s="15"/>
      <c r="H49" s="6"/>
      <c r="I49" s="4"/>
      <c r="J49" s="4"/>
    </row>
    <row r="50" spans="1:1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 customHeight="1">
      <c r="A51" s="3" t="s">
        <v>74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 customHeight="1">
      <c r="J52" s="4"/>
    </row>
    <row r="53" spans="1:10" ht="12.75" customHeight="1">
      <c r="A53" s="27" t="s">
        <v>75</v>
      </c>
      <c r="J53" s="4"/>
    </row>
    <row r="54" spans="1:10" ht="12.75" customHeight="1">
      <c r="J54" s="4"/>
    </row>
    <row r="55" spans="1:10" ht="12.75" customHeight="1">
      <c r="J55" s="4"/>
    </row>
    <row r="56" spans="1:10" ht="12.75" customHeight="1">
      <c r="J56" s="4"/>
    </row>
    <row r="57" spans="1:10" ht="12.75" customHeight="1">
      <c r="A57" s="28" t="s">
        <v>76</v>
      </c>
      <c r="J57" s="4"/>
    </row>
    <row r="58" spans="1:10" ht="12.75" customHeight="1">
      <c r="J58" s="4"/>
    </row>
    <row r="59" spans="1:10" ht="12.75" customHeight="1">
      <c r="A59" s="29" t="s">
        <v>118</v>
      </c>
      <c r="J59" s="4"/>
    </row>
    <row r="60" spans="1:10" ht="12.75" customHeight="1">
      <c r="H60" s="4"/>
      <c r="I60" s="4"/>
      <c r="J60" s="4"/>
    </row>
    <row r="61" spans="1:10" ht="12.75" customHeight="1">
      <c r="H61" s="4"/>
      <c r="I61" s="4"/>
      <c r="J61" s="4"/>
    </row>
    <row r="62" spans="1:1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sheetProtection algorithmName="SHA-512" hashValue="cgphKPPAOQbG1iciEFwnXhsJrWieC3xURGGRPGeRlICgXHcipjGX+Iu3nXJvswTEeTHRO9veFmdk8Fi/iOabbg==" saltValue="NJnV5sUvxdmJHedZ9lsSdg==" spinCount="100000" sheet="1" objects="1" scenarios="1"/>
  <mergeCells count="3">
    <mergeCell ref="A4:I4"/>
    <mergeCell ref="A5:I5"/>
    <mergeCell ref="A6:I6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20B4-776E-49DC-864C-96FB0E02B9FF}">
  <dimension ref="A1:O1000"/>
  <sheetViews>
    <sheetView showGridLines="0" zoomScale="130" zoomScaleNormal="130" workbookViewId="0">
      <selection activeCell="L17" sqref="L17"/>
    </sheetView>
  </sheetViews>
  <sheetFormatPr defaultColWidth="14.42578125" defaultRowHeight="15" customHeight="1"/>
  <cols>
    <col min="1" max="1" width="10.7109375" style="47" customWidth="1"/>
    <col min="2" max="2" width="4.7109375" style="47" customWidth="1"/>
    <col min="3" max="3" width="8.5703125" style="47" customWidth="1"/>
    <col min="4" max="4" width="8.42578125" style="47" customWidth="1"/>
    <col min="5" max="6" width="8.28515625" style="47" customWidth="1"/>
    <col min="7" max="7" width="9.140625" style="47" customWidth="1"/>
    <col min="8" max="8" width="8.28515625" style="47" customWidth="1"/>
    <col min="9" max="9" width="11" style="47" customWidth="1"/>
    <col min="10" max="12" width="8.28515625" style="47" customWidth="1"/>
    <col min="13" max="15" width="9.7109375" style="47" customWidth="1"/>
    <col min="16" max="26" width="8" style="47" customWidth="1"/>
    <col min="27" max="16384" width="14.42578125" style="47"/>
  </cols>
  <sheetData>
    <row r="1" spans="1:13" ht="12.75" customHeight="1">
      <c r="A1" s="46" t="s">
        <v>120</v>
      </c>
    </row>
    <row r="2" spans="1:13" ht="12.75" customHeight="1">
      <c r="A2" s="48"/>
    </row>
    <row r="3" spans="1:13" ht="12.75" customHeight="1"/>
    <row r="4" spans="1:13" ht="15.75" customHeight="1">
      <c r="A4" s="74" t="s">
        <v>122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3" ht="12.75" customHeight="1"/>
    <row r="6" spans="1:13" ht="12.75" customHeight="1">
      <c r="A6" s="76" t="s">
        <v>123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3" ht="12.75" customHeight="1">
      <c r="A7" s="76" t="s">
        <v>124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3" ht="12.75" customHeight="1"/>
    <row r="9" spans="1:13" ht="13.5" customHeight="1" thickBot="1">
      <c r="A9" s="49" t="s">
        <v>30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2.75" customHeight="1">
      <c r="A10" s="77" t="s">
        <v>32</v>
      </c>
      <c r="B10" s="75"/>
      <c r="C10" s="51" t="s">
        <v>37</v>
      </c>
      <c r="D10" s="52" t="s">
        <v>44</v>
      </c>
      <c r="E10" s="53" t="s">
        <v>47</v>
      </c>
      <c r="F10" s="52" t="s">
        <v>44</v>
      </c>
      <c r="G10" s="53" t="s">
        <v>50</v>
      </c>
      <c r="H10" s="52" t="s">
        <v>44</v>
      </c>
      <c r="I10" s="53" t="s">
        <v>52</v>
      </c>
      <c r="J10" s="52" t="s">
        <v>44</v>
      </c>
      <c r="K10" s="53" t="s">
        <v>53</v>
      </c>
      <c r="L10" s="54" t="s">
        <v>44</v>
      </c>
      <c r="M10" s="50"/>
    </row>
    <row r="11" spans="1:13" ht="13.5" customHeight="1" thickBot="1">
      <c r="A11" s="55"/>
      <c r="B11" s="50"/>
      <c r="C11" s="56" t="s">
        <v>58</v>
      </c>
      <c r="D11" s="57" t="s">
        <v>37</v>
      </c>
      <c r="E11" s="58" t="s">
        <v>58</v>
      </c>
      <c r="F11" s="57" t="s">
        <v>47</v>
      </c>
      <c r="G11" s="58" t="s">
        <v>58</v>
      </c>
      <c r="H11" s="57" t="s">
        <v>50</v>
      </c>
      <c r="I11" s="58" t="s">
        <v>58</v>
      </c>
      <c r="J11" s="57" t="s">
        <v>52</v>
      </c>
      <c r="K11" s="58" t="s">
        <v>58</v>
      </c>
      <c r="L11" s="59" t="s">
        <v>53</v>
      </c>
      <c r="M11" s="50"/>
    </row>
    <row r="12" spans="1:13" ht="12.75" customHeight="1">
      <c r="A12" s="49" t="s">
        <v>65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12.75" customHeight="1">
      <c r="A13" s="60" t="s">
        <v>67</v>
      </c>
      <c r="B13" s="50"/>
      <c r="C13" s="61">
        <v>629</v>
      </c>
      <c r="D13" s="62">
        <f>(C13*0.25)+(C13)</f>
        <v>786.25</v>
      </c>
      <c r="E13" s="61">
        <v>748</v>
      </c>
      <c r="F13" s="62">
        <f>(E13*0.25)+(E13)</f>
        <v>935</v>
      </c>
      <c r="G13" s="61">
        <v>932</v>
      </c>
      <c r="H13" s="62">
        <f>(G13*0.25)+(G13)</f>
        <v>1165</v>
      </c>
      <c r="I13" s="61">
        <v>1325</v>
      </c>
      <c r="J13" s="62">
        <f>(I13*0.25)+(I13)</f>
        <v>1656.25</v>
      </c>
      <c r="K13" s="61">
        <v>1588</v>
      </c>
      <c r="L13" s="62">
        <f>(K13*0.25)+(K13)</f>
        <v>1985</v>
      </c>
      <c r="M13" s="50"/>
    </row>
    <row r="14" spans="1:13" ht="12.75" customHeight="1">
      <c r="A14" s="49" t="s">
        <v>77</v>
      </c>
      <c r="B14" s="50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50"/>
    </row>
    <row r="15" spans="1:13" ht="12.75" customHeight="1">
      <c r="A15" s="60" t="s">
        <v>78</v>
      </c>
      <c r="B15" s="50"/>
      <c r="C15" s="61">
        <v>946</v>
      </c>
      <c r="D15" s="62">
        <f>(C15*0.25)+(C15)</f>
        <v>1182.5</v>
      </c>
      <c r="E15" s="61">
        <v>1032</v>
      </c>
      <c r="F15" s="62">
        <f>(E15*0.25)+(E15)</f>
        <v>1290</v>
      </c>
      <c r="G15" s="61">
        <v>1261</v>
      </c>
      <c r="H15" s="62">
        <f>(G15*0.25)+(G15)</f>
        <v>1576.25</v>
      </c>
      <c r="I15" s="61">
        <v>1734</v>
      </c>
      <c r="J15" s="62">
        <f>(I15*0.25)+(I15)</f>
        <v>2167.5</v>
      </c>
      <c r="K15" s="61">
        <v>2103</v>
      </c>
      <c r="L15" s="62">
        <f>(K15*0.25)+(K15)</f>
        <v>2628.75</v>
      </c>
      <c r="M15" s="64"/>
    </row>
    <row r="16" spans="1:13" ht="12.75" customHeight="1">
      <c r="A16" s="49" t="s">
        <v>80</v>
      </c>
      <c r="B16" s="50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50"/>
    </row>
    <row r="17" spans="1:15" ht="12.75" customHeight="1">
      <c r="A17" s="60" t="s">
        <v>81</v>
      </c>
      <c r="B17" s="50"/>
      <c r="C17" s="61">
        <v>1001</v>
      </c>
      <c r="D17" s="62">
        <f>(C17*0.25)+(C17)</f>
        <v>1251.25</v>
      </c>
      <c r="E17" s="61">
        <v>1009</v>
      </c>
      <c r="F17" s="62">
        <f>(E17*0.25)+(E17)</f>
        <v>1261.25</v>
      </c>
      <c r="G17" s="61">
        <v>1156</v>
      </c>
      <c r="H17" s="62">
        <f>(G17*0.25)+(G17)</f>
        <v>1445</v>
      </c>
      <c r="I17" s="61">
        <v>1643</v>
      </c>
      <c r="J17" s="62">
        <f>(I17*0.25)+(I17)</f>
        <v>2053.75</v>
      </c>
      <c r="K17" s="61">
        <v>1969</v>
      </c>
      <c r="L17" s="62">
        <f>(K17*0.25)+(K17)</f>
        <v>2461.25</v>
      </c>
      <c r="M17" s="64"/>
      <c r="N17" s="65"/>
      <c r="O17" s="65"/>
    </row>
    <row r="18" spans="1:15" ht="12.75" customHeight="1">
      <c r="A18" s="49" t="s">
        <v>85</v>
      </c>
      <c r="B18" s="5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4"/>
      <c r="N18" s="65"/>
      <c r="O18" s="65"/>
    </row>
    <row r="19" spans="1:15" ht="12.75" customHeight="1">
      <c r="A19" s="60" t="s">
        <v>86</v>
      </c>
      <c r="B19" s="50"/>
      <c r="C19" s="61">
        <v>1051</v>
      </c>
      <c r="D19" s="62">
        <f>(C19*0.25)+(C19)</f>
        <v>1313.75</v>
      </c>
      <c r="E19" s="61">
        <v>1258</v>
      </c>
      <c r="F19" s="62">
        <f>(E19*0.25)+(E19)</f>
        <v>1572.5</v>
      </c>
      <c r="G19" s="61">
        <v>1504</v>
      </c>
      <c r="H19" s="62">
        <f>(G19*0.25)+(G19)</f>
        <v>1880</v>
      </c>
      <c r="I19" s="61">
        <v>2061</v>
      </c>
      <c r="J19" s="62">
        <f>(I19*0.25)+(I19)</f>
        <v>2576.25</v>
      </c>
      <c r="K19" s="61">
        <v>2308</v>
      </c>
      <c r="L19" s="62">
        <f>(K19*0.25)+(K19)</f>
        <v>2885</v>
      </c>
      <c r="M19" s="64"/>
      <c r="N19" s="65"/>
      <c r="O19" s="65"/>
    </row>
    <row r="20" spans="1:15" ht="12.75" customHeight="1">
      <c r="A20" s="49" t="s">
        <v>87</v>
      </c>
      <c r="B20" s="5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4"/>
      <c r="N20" s="65"/>
      <c r="O20" s="65"/>
    </row>
    <row r="21" spans="1:15" ht="12.75" customHeight="1">
      <c r="A21" s="60" t="s">
        <v>88</v>
      </c>
      <c r="B21" s="50"/>
      <c r="C21" s="61">
        <v>924</v>
      </c>
      <c r="D21" s="62">
        <f>(C21*0.25)+(C21)</f>
        <v>1155</v>
      </c>
      <c r="E21" s="61">
        <v>1011</v>
      </c>
      <c r="F21" s="62">
        <f>(E21*0.25)+(E21)</f>
        <v>1263.75</v>
      </c>
      <c r="G21" s="61">
        <v>1226</v>
      </c>
      <c r="H21" s="62">
        <f>(G21*0.25)+(G21)</f>
        <v>1532.5</v>
      </c>
      <c r="I21" s="61">
        <v>1734</v>
      </c>
      <c r="J21" s="62">
        <f>(I21*0.25)+(I21)</f>
        <v>2167.5</v>
      </c>
      <c r="K21" s="61">
        <v>2088</v>
      </c>
      <c r="L21" s="62">
        <f>(K21*0.25)+(K21)</f>
        <v>2610</v>
      </c>
      <c r="M21" s="64"/>
      <c r="N21" s="65"/>
      <c r="O21" s="65"/>
    </row>
    <row r="22" spans="1:15" ht="12.75" customHeight="1">
      <c r="A22" s="49" t="s">
        <v>89</v>
      </c>
      <c r="B22" s="50"/>
      <c r="C22" s="64"/>
      <c r="D22" s="66"/>
      <c r="E22" s="64"/>
      <c r="F22" s="64"/>
      <c r="G22" s="64"/>
      <c r="H22" s="64"/>
      <c r="I22" s="64"/>
      <c r="J22" s="64"/>
      <c r="K22" s="64"/>
      <c r="L22" s="64"/>
      <c r="M22" s="64"/>
      <c r="N22" s="65"/>
      <c r="O22" s="65"/>
    </row>
    <row r="23" spans="1:15" ht="12.75" customHeight="1">
      <c r="A23" s="60" t="s">
        <v>89</v>
      </c>
      <c r="B23" s="50"/>
      <c r="C23" s="61">
        <v>1172</v>
      </c>
      <c r="D23" s="62">
        <f>(C23*0.25)+(C23)</f>
        <v>1465</v>
      </c>
      <c r="E23" s="61">
        <v>1180</v>
      </c>
      <c r="F23" s="62">
        <f>(E23*0.25)+(E23)</f>
        <v>1475</v>
      </c>
      <c r="G23" s="61">
        <v>1553</v>
      </c>
      <c r="H23" s="62">
        <f>(G23*0.25)+(G23)</f>
        <v>1941.25</v>
      </c>
      <c r="I23" s="61">
        <v>1890</v>
      </c>
      <c r="J23" s="62">
        <f>(I23*0.25)+(I23)</f>
        <v>2362.5</v>
      </c>
      <c r="K23" s="61">
        <v>2259</v>
      </c>
      <c r="L23" s="62">
        <f>(K23*0.25)+(K23)</f>
        <v>2823.75</v>
      </c>
      <c r="M23" s="64"/>
      <c r="N23" s="65"/>
      <c r="O23" s="65"/>
    </row>
    <row r="24" spans="1:15" ht="12.75" customHeight="1">
      <c r="A24" s="49" t="s">
        <v>90</v>
      </c>
      <c r="B24" s="5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4"/>
      <c r="N24" s="65"/>
      <c r="O24" s="65"/>
    </row>
    <row r="25" spans="1:15" ht="12.75" customHeight="1">
      <c r="A25" s="60" t="s">
        <v>90</v>
      </c>
      <c r="B25" s="50"/>
      <c r="C25" s="61">
        <v>745</v>
      </c>
      <c r="D25" s="62">
        <f>(C25*0.25)+(C25)</f>
        <v>931.25</v>
      </c>
      <c r="E25" s="61">
        <v>846</v>
      </c>
      <c r="F25" s="62">
        <f>(E25*0.25)+(E25)</f>
        <v>1057.5</v>
      </c>
      <c r="G25" s="61">
        <v>1114</v>
      </c>
      <c r="H25" s="62">
        <f>(G25*0.25)+(G25)</f>
        <v>1392.5</v>
      </c>
      <c r="I25" s="61">
        <v>1520</v>
      </c>
      <c r="J25" s="62">
        <f>(I25*0.25)+(I25)</f>
        <v>1900</v>
      </c>
      <c r="K25" s="61">
        <v>1898</v>
      </c>
      <c r="L25" s="62">
        <f>(K25*0.25)+(K25)</f>
        <v>2372.5</v>
      </c>
      <c r="M25" s="64"/>
      <c r="N25" s="65"/>
      <c r="O25" s="65"/>
    </row>
    <row r="26" spans="1:15" ht="12.75" customHeight="1">
      <c r="A26" s="50"/>
      <c r="B26" s="50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5"/>
    </row>
    <row r="27" spans="1:15" ht="13.5" customHeight="1" thickBot="1">
      <c r="A27" s="49" t="s">
        <v>91</v>
      </c>
      <c r="B27" s="50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5"/>
    </row>
    <row r="28" spans="1:15" ht="12.75" customHeight="1">
      <c r="A28" s="77" t="s">
        <v>32</v>
      </c>
      <c r="B28" s="75"/>
      <c r="C28" s="51" t="s">
        <v>37</v>
      </c>
      <c r="D28" s="67" t="s">
        <v>44</v>
      </c>
      <c r="E28" s="53" t="s">
        <v>47</v>
      </c>
      <c r="F28" s="67" t="s">
        <v>44</v>
      </c>
      <c r="G28" s="53" t="s">
        <v>50</v>
      </c>
      <c r="H28" s="67" t="s">
        <v>44</v>
      </c>
      <c r="I28" s="53" t="s">
        <v>52</v>
      </c>
      <c r="J28" s="67" t="s">
        <v>44</v>
      </c>
      <c r="K28" s="53" t="s">
        <v>53</v>
      </c>
      <c r="L28" s="68" t="s">
        <v>44</v>
      </c>
      <c r="M28" s="64"/>
      <c r="N28" s="65"/>
      <c r="O28" s="65"/>
    </row>
    <row r="29" spans="1:15" ht="13.5" customHeight="1" thickBot="1">
      <c r="A29" s="50"/>
      <c r="B29" s="50"/>
      <c r="C29" s="69"/>
      <c r="D29" s="57" t="s">
        <v>37</v>
      </c>
      <c r="E29" s="70"/>
      <c r="F29" s="57" t="s">
        <v>47</v>
      </c>
      <c r="G29" s="70"/>
      <c r="H29" s="57" t="s">
        <v>50</v>
      </c>
      <c r="I29" s="70"/>
      <c r="J29" s="57" t="s">
        <v>52</v>
      </c>
      <c r="K29" s="70"/>
      <c r="L29" s="59" t="s">
        <v>53</v>
      </c>
      <c r="M29" s="64"/>
      <c r="N29" s="65"/>
      <c r="O29" s="65"/>
    </row>
    <row r="30" spans="1:15" ht="12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64"/>
      <c r="N30" s="65"/>
      <c r="O30" s="65"/>
    </row>
    <row r="31" spans="1:15" ht="12.75" customHeight="1">
      <c r="A31" s="60" t="s">
        <v>92</v>
      </c>
      <c r="B31" s="50"/>
      <c r="C31" s="61">
        <v>552</v>
      </c>
      <c r="D31" s="62">
        <f t="shared" ref="D31:D49" si="0">(C31*0.25)+(C31)</f>
        <v>690</v>
      </c>
      <c r="E31" s="61">
        <v>670</v>
      </c>
      <c r="F31" s="62">
        <f t="shared" ref="F31:F49" si="1">(E31*0.25)+(E31)</f>
        <v>837.5</v>
      </c>
      <c r="G31" s="61">
        <v>826</v>
      </c>
      <c r="H31" s="62">
        <f t="shared" ref="H31:H49" si="2">(G31*0.25)+(G31)</f>
        <v>1032.5</v>
      </c>
      <c r="I31" s="61">
        <v>1123</v>
      </c>
      <c r="J31" s="62">
        <f t="shared" ref="J31:J49" si="3">(I31*0.25)+(I31)</f>
        <v>1403.75</v>
      </c>
      <c r="K31" s="61">
        <v>1290</v>
      </c>
      <c r="L31" s="62">
        <f t="shared" ref="L31:L49" si="4">(K31*0.25)+(K31)</f>
        <v>1612.5</v>
      </c>
      <c r="M31" s="64"/>
      <c r="N31" s="65"/>
      <c r="O31" s="65"/>
    </row>
    <row r="32" spans="1:15" ht="12.75" customHeight="1">
      <c r="A32" s="60" t="s">
        <v>93</v>
      </c>
      <c r="B32" s="50"/>
      <c r="C32" s="61">
        <v>665</v>
      </c>
      <c r="D32" s="62">
        <f t="shared" si="0"/>
        <v>831.25</v>
      </c>
      <c r="E32" s="61">
        <v>747</v>
      </c>
      <c r="F32" s="62">
        <f t="shared" si="1"/>
        <v>933.75</v>
      </c>
      <c r="G32" s="61">
        <v>963</v>
      </c>
      <c r="H32" s="62">
        <f t="shared" si="2"/>
        <v>1203.75</v>
      </c>
      <c r="I32" s="61">
        <v>1303</v>
      </c>
      <c r="J32" s="62">
        <f t="shared" si="3"/>
        <v>1628.75</v>
      </c>
      <c r="K32" s="61">
        <v>1565</v>
      </c>
      <c r="L32" s="62">
        <f t="shared" si="4"/>
        <v>1956.25</v>
      </c>
      <c r="M32" s="64"/>
      <c r="N32" s="65"/>
      <c r="O32" s="65"/>
    </row>
    <row r="33" spans="1:15" ht="12.75" customHeight="1">
      <c r="A33" s="60" t="s">
        <v>94</v>
      </c>
      <c r="B33" s="50"/>
      <c r="C33" s="61">
        <v>560</v>
      </c>
      <c r="D33" s="62">
        <f t="shared" si="0"/>
        <v>700</v>
      </c>
      <c r="E33" s="61">
        <v>669</v>
      </c>
      <c r="F33" s="62">
        <f t="shared" si="1"/>
        <v>836.25</v>
      </c>
      <c r="G33" s="61">
        <v>826</v>
      </c>
      <c r="H33" s="62">
        <f t="shared" si="2"/>
        <v>1032.5</v>
      </c>
      <c r="I33" s="61">
        <v>1039</v>
      </c>
      <c r="J33" s="62">
        <f t="shared" si="3"/>
        <v>1298.75</v>
      </c>
      <c r="K33" s="61">
        <v>1407</v>
      </c>
      <c r="L33" s="62">
        <f t="shared" si="4"/>
        <v>1758.75</v>
      </c>
      <c r="M33" s="64"/>
      <c r="N33" s="65"/>
      <c r="O33" s="65"/>
    </row>
    <row r="34" spans="1:15" ht="12.75" customHeight="1">
      <c r="A34" s="60" t="s">
        <v>95</v>
      </c>
      <c r="B34" s="50"/>
      <c r="C34" s="61">
        <v>552</v>
      </c>
      <c r="D34" s="62">
        <f t="shared" si="0"/>
        <v>690</v>
      </c>
      <c r="E34" s="61">
        <v>670</v>
      </c>
      <c r="F34" s="62">
        <f t="shared" si="1"/>
        <v>837.5</v>
      </c>
      <c r="G34" s="61">
        <v>826</v>
      </c>
      <c r="H34" s="62">
        <f t="shared" si="2"/>
        <v>1032.5</v>
      </c>
      <c r="I34" s="61">
        <v>1095</v>
      </c>
      <c r="J34" s="62">
        <f t="shared" si="3"/>
        <v>1368.75</v>
      </c>
      <c r="K34" s="61">
        <v>1407</v>
      </c>
      <c r="L34" s="62">
        <f t="shared" si="4"/>
        <v>1758.75</v>
      </c>
      <c r="M34" s="64"/>
      <c r="N34" s="65"/>
      <c r="O34" s="65"/>
    </row>
    <row r="35" spans="1:15" ht="12.75" customHeight="1">
      <c r="A35" s="60" t="s">
        <v>96</v>
      </c>
      <c r="B35" s="50"/>
      <c r="C35" s="61">
        <v>567</v>
      </c>
      <c r="D35" s="62">
        <f t="shared" si="0"/>
        <v>708.75</v>
      </c>
      <c r="E35" s="61">
        <v>711</v>
      </c>
      <c r="F35" s="62">
        <f t="shared" si="1"/>
        <v>888.75</v>
      </c>
      <c r="G35" s="61">
        <v>847</v>
      </c>
      <c r="H35" s="62">
        <f t="shared" si="2"/>
        <v>1058.75</v>
      </c>
      <c r="I35" s="61">
        <v>1138</v>
      </c>
      <c r="J35" s="62">
        <f t="shared" si="3"/>
        <v>1422.5</v>
      </c>
      <c r="K35" s="61">
        <v>1286</v>
      </c>
      <c r="L35" s="62">
        <f t="shared" si="4"/>
        <v>1607.5</v>
      </c>
      <c r="M35" s="64"/>
      <c r="N35" s="65"/>
      <c r="O35" s="65"/>
    </row>
    <row r="36" spans="1:15" ht="12.75" customHeight="1">
      <c r="A36" s="60" t="s">
        <v>97</v>
      </c>
      <c r="B36" s="50"/>
      <c r="C36" s="61">
        <v>552</v>
      </c>
      <c r="D36" s="62">
        <f t="shared" si="0"/>
        <v>690</v>
      </c>
      <c r="E36" s="61">
        <v>731</v>
      </c>
      <c r="F36" s="62">
        <f t="shared" si="1"/>
        <v>913.75</v>
      </c>
      <c r="G36" s="61">
        <v>826</v>
      </c>
      <c r="H36" s="62">
        <f t="shared" si="2"/>
        <v>1032.5</v>
      </c>
      <c r="I36" s="61">
        <v>1137</v>
      </c>
      <c r="J36" s="62">
        <f t="shared" si="3"/>
        <v>1421.25</v>
      </c>
      <c r="K36" s="61">
        <v>1407</v>
      </c>
      <c r="L36" s="62">
        <f t="shared" si="4"/>
        <v>1758.75</v>
      </c>
      <c r="M36" s="64"/>
      <c r="N36" s="65"/>
      <c r="O36" s="65"/>
    </row>
    <row r="37" spans="1:15" ht="12.75" customHeight="1">
      <c r="A37" s="60" t="s">
        <v>98</v>
      </c>
      <c r="B37" s="50"/>
      <c r="C37" s="61">
        <v>552</v>
      </c>
      <c r="D37" s="62">
        <f t="shared" si="0"/>
        <v>690</v>
      </c>
      <c r="E37" s="61">
        <v>731</v>
      </c>
      <c r="F37" s="62">
        <f t="shared" si="1"/>
        <v>913.75</v>
      </c>
      <c r="G37" s="61">
        <v>826</v>
      </c>
      <c r="H37" s="62">
        <f t="shared" si="2"/>
        <v>1032.5</v>
      </c>
      <c r="I37" s="61">
        <v>1005</v>
      </c>
      <c r="J37" s="62">
        <f t="shared" si="3"/>
        <v>1256.25</v>
      </c>
      <c r="K37" s="61">
        <v>1320</v>
      </c>
      <c r="L37" s="62">
        <f t="shared" si="4"/>
        <v>1650</v>
      </c>
      <c r="M37" s="64"/>
      <c r="N37" s="65"/>
      <c r="O37" s="65"/>
    </row>
    <row r="38" spans="1:15" ht="12.75" customHeight="1">
      <c r="A38" s="60" t="s">
        <v>99</v>
      </c>
      <c r="B38" s="50"/>
      <c r="C38" s="61">
        <v>682</v>
      </c>
      <c r="D38" s="62">
        <f t="shared" si="0"/>
        <v>852.5</v>
      </c>
      <c r="E38" s="61">
        <v>775</v>
      </c>
      <c r="F38" s="62">
        <f t="shared" si="1"/>
        <v>968.75</v>
      </c>
      <c r="G38" s="61">
        <v>1020</v>
      </c>
      <c r="H38" s="62">
        <f t="shared" si="2"/>
        <v>1275</v>
      </c>
      <c r="I38" s="61">
        <v>1365</v>
      </c>
      <c r="J38" s="62">
        <f t="shared" si="3"/>
        <v>1706.25</v>
      </c>
      <c r="K38" s="61">
        <v>1370</v>
      </c>
      <c r="L38" s="62">
        <f t="shared" si="4"/>
        <v>1712.5</v>
      </c>
      <c r="M38" s="64"/>
      <c r="N38" s="65"/>
      <c r="O38" s="65"/>
    </row>
    <row r="39" spans="1:15" ht="12.75" customHeight="1">
      <c r="A39" s="60" t="s">
        <v>100</v>
      </c>
      <c r="B39" s="50"/>
      <c r="C39" s="61">
        <v>657</v>
      </c>
      <c r="D39" s="62">
        <f t="shared" si="0"/>
        <v>821.25</v>
      </c>
      <c r="E39" s="61">
        <v>807</v>
      </c>
      <c r="F39" s="62">
        <f t="shared" si="1"/>
        <v>1008.75</v>
      </c>
      <c r="G39" s="61">
        <v>982</v>
      </c>
      <c r="H39" s="62">
        <f t="shared" si="2"/>
        <v>1227.5</v>
      </c>
      <c r="I39" s="61">
        <v>1349</v>
      </c>
      <c r="J39" s="62">
        <f t="shared" si="3"/>
        <v>1686.25</v>
      </c>
      <c r="K39" s="61">
        <v>1673</v>
      </c>
      <c r="L39" s="62">
        <f t="shared" si="4"/>
        <v>2091.25</v>
      </c>
      <c r="M39" s="64"/>
      <c r="N39" s="65"/>
      <c r="O39" s="65"/>
    </row>
    <row r="40" spans="1:15" ht="12.75" customHeight="1">
      <c r="A40" s="60" t="s">
        <v>101</v>
      </c>
      <c r="B40" s="50"/>
      <c r="C40" s="71">
        <v>684</v>
      </c>
      <c r="D40" s="62">
        <f t="shared" si="0"/>
        <v>855</v>
      </c>
      <c r="E40" s="71">
        <v>777</v>
      </c>
      <c r="F40" s="62">
        <f t="shared" si="1"/>
        <v>971.25</v>
      </c>
      <c r="G40" s="71">
        <v>1023</v>
      </c>
      <c r="H40" s="62">
        <f t="shared" si="2"/>
        <v>1278.75</v>
      </c>
      <c r="I40" s="71">
        <v>1322</v>
      </c>
      <c r="J40" s="62">
        <f t="shared" si="3"/>
        <v>1652.5</v>
      </c>
      <c r="K40" s="71">
        <v>1374</v>
      </c>
      <c r="L40" s="62">
        <f t="shared" si="4"/>
        <v>1717.5</v>
      </c>
      <c r="M40" s="64"/>
      <c r="N40" s="65"/>
      <c r="O40" s="65"/>
    </row>
    <row r="41" spans="1:15" ht="12.75" customHeight="1">
      <c r="A41" s="60" t="s">
        <v>102</v>
      </c>
      <c r="B41" s="50"/>
      <c r="C41" s="61">
        <v>552</v>
      </c>
      <c r="D41" s="62">
        <f t="shared" si="0"/>
        <v>690</v>
      </c>
      <c r="E41" s="61">
        <v>670</v>
      </c>
      <c r="F41" s="62">
        <f t="shared" si="1"/>
        <v>837.5</v>
      </c>
      <c r="G41" s="61">
        <v>826</v>
      </c>
      <c r="H41" s="62">
        <f t="shared" si="2"/>
        <v>1032.5</v>
      </c>
      <c r="I41" s="61">
        <v>1115</v>
      </c>
      <c r="J41" s="62">
        <f t="shared" si="3"/>
        <v>1393.75</v>
      </c>
      <c r="K41" s="61">
        <v>1301</v>
      </c>
      <c r="L41" s="62">
        <f t="shared" si="4"/>
        <v>1626.25</v>
      </c>
      <c r="M41" s="64"/>
      <c r="N41" s="65"/>
      <c r="O41" s="65"/>
    </row>
    <row r="42" spans="1:15" ht="12.75" customHeight="1">
      <c r="A42" s="60" t="s">
        <v>103</v>
      </c>
      <c r="B42" s="50"/>
      <c r="C42" s="61">
        <v>552</v>
      </c>
      <c r="D42" s="62">
        <f t="shared" si="0"/>
        <v>690</v>
      </c>
      <c r="E42" s="61">
        <v>670</v>
      </c>
      <c r="F42" s="62">
        <f t="shared" si="1"/>
        <v>837.5</v>
      </c>
      <c r="G42" s="61">
        <v>826</v>
      </c>
      <c r="H42" s="62">
        <f t="shared" si="2"/>
        <v>1032.5</v>
      </c>
      <c r="I42" s="61">
        <v>1174</v>
      </c>
      <c r="J42" s="62">
        <f t="shared" si="3"/>
        <v>1467.5</v>
      </c>
      <c r="K42" s="61">
        <v>1407</v>
      </c>
      <c r="L42" s="62">
        <f t="shared" si="4"/>
        <v>1758.75</v>
      </c>
      <c r="M42" s="64"/>
      <c r="N42" s="65"/>
      <c r="O42" s="65"/>
    </row>
    <row r="43" spans="1:15" ht="12.75" customHeight="1">
      <c r="A43" s="60" t="s">
        <v>104</v>
      </c>
      <c r="B43" s="50"/>
      <c r="C43" s="61">
        <v>552</v>
      </c>
      <c r="D43" s="62">
        <f t="shared" si="0"/>
        <v>690</v>
      </c>
      <c r="E43" s="61">
        <v>670</v>
      </c>
      <c r="F43" s="62">
        <f t="shared" si="1"/>
        <v>837.5</v>
      </c>
      <c r="G43" s="61">
        <v>826</v>
      </c>
      <c r="H43" s="62">
        <f t="shared" si="2"/>
        <v>1032.5</v>
      </c>
      <c r="I43" s="61">
        <v>1095</v>
      </c>
      <c r="J43" s="62">
        <f t="shared" si="3"/>
        <v>1368.75</v>
      </c>
      <c r="K43" s="61">
        <v>1407</v>
      </c>
      <c r="L43" s="62">
        <f t="shared" si="4"/>
        <v>1758.75</v>
      </c>
      <c r="M43" s="64"/>
      <c r="N43" s="65"/>
      <c r="O43" s="65"/>
    </row>
    <row r="44" spans="1:15" ht="12.75" customHeight="1">
      <c r="A44" s="60" t="s">
        <v>105</v>
      </c>
      <c r="B44" s="50"/>
      <c r="C44" s="61">
        <v>683</v>
      </c>
      <c r="D44" s="62">
        <f t="shared" si="0"/>
        <v>853.75</v>
      </c>
      <c r="E44" s="61">
        <v>731</v>
      </c>
      <c r="F44" s="62">
        <f t="shared" si="1"/>
        <v>913.75</v>
      </c>
      <c r="G44" s="61">
        <v>826</v>
      </c>
      <c r="H44" s="62">
        <f t="shared" si="2"/>
        <v>1032.5</v>
      </c>
      <c r="I44" s="61">
        <v>1005</v>
      </c>
      <c r="J44" s="62">
        <f t="shared" si="3"/>
        <v>1256.25</v>
      </c>
      <c r="K44" s="61">
        <v>1407</v>
      </c>
      <c r="L44" s="62">
        <f t="shared" si="4"/>
        <v>1758.75</v>
      </c>
      <c r="M44" s="64"/>
      <c r="N44" s="65"/>
      <c r="O44" s="65"/>
    </row>
    <row r="45" spans="1:15" ht="12.75" customHeight="1">
      <c r="A45" s="60" t="s">
        <v>106</v>
      </c>
      <c r="B45" s="50"/>
      <c r="C45" s="61">
        <v>571</v>
      </c>
      <c r="D45" s="62">
        <f t="shared" si="0"/>
        <v>713.75</v>
      </c>
      <c r="E45" s="61">
        <v>648</v>
      </c>
      <c r="F45" s="62">
        <f t="shared" si="1"/>
        <v>810</v>
      </c>
      <c r="G45" s="61">
        <v>853</v>
      </c>
      <c r="H45" s="62">
        <f t="shared" si="2"/>
        <v>1066.25</v>
      </c>
      <c r="I45" s="61">
        <v>1038</v>
      </c>
      <c r="J45" s="62">
        <f t="shared" si="3"/>
        <v>1297.5</v>
      </c>
      <c r="K45" s="61">
        <v>1235</v>
      </c>
      <c r="L45" s="62">
        <f t="shared" si="4"/>
        <v>1543.75</v>
      </c>
      <c r="M45" s="64"/>
      <c r="N45" s="65"/>
      <c r="O45" s="65"/>
    </row>
    <row r="46" spans="1:15" ht="12.75" customHeight="1">
      <c r="A46" s="60" t="s">
        <v>107</v>
      </c>
      <c r="B46" s="50"/>
      <c r="C46" s="61">
        <v>552</v>
      </c>
      <c r="D46" s="62">
        <f t="shared" si="0"/>
        <v>690</v>
      </c>
      <c r="E46" s="61">
        <v>628</v>
      </c>
      <c r="F46" s="62">
        <f t="shared" si="1"/>
        <v>785</v>
      </c>
      <c r="G46" s="61">
        <v>826</v>
      </c>
      <c r="H46" s="62">
        <f t="shared" si="2"/>
        <v>1032.5</v>
      </c>
      <c r="I46" s="61">
        <v>1090</v>
      </c>
      <c r="J46" s="62">
        <f t="shared" si="3"/>
        <v>1362.5</v>
      </c>
      <c r="K46" s="61">
        <v>1316</v>
      </c>
      <c r="L46" s="62">
        <f t="shared" si="4"/>
        <v>1645</v>
      </c>
      <c r="M46" s="64"/>
      <c r="N46" s="65"/>
      <c r="O46" s="65"/>
    </row>
    <row r="47" spans="1:15" ht="12.75" customHeight="1">
      <c r="A47" s="60" t="s">
        <v>108</v>
      </c>
      <c r="B47" s="50"/>
      <c r="C47" s="61">
        <v>616</v>
      </c>
      <c r="D47" s="62">
        <f t="shared" si="0"/>
        <v>770</v>
      </c>
      <c r="E47" s="61">
        <v>679</v>
      </c>
      <c r="F47" s="62">
        <f t="shared" si="1"/>
        <v>848.75</v>
      </c>
      <c r="G47" s="61">
        <v>827</v>
      </c>
      <c r="H47" s="62">
        <f t="shared" si="2"/>
        <v>1033.75</v>
      </c>
      <c r="I47" s="61">
        <v>1174</v>
      </c>
      <c r="J47" s="62">
        <f t="shared" si="3"/>
        <v>1467.5</v>
      </c>
      <c r="K47" s="61">
        <v>1409</v>
      </c>
      <c r="L47" s="62">
        <f t="shared" si="4"/>
        <v>1761.25</v>
      </c>
      <c r="M47" s="64"/>
      <c r="N47" s="65"/>
      <c r="O47" s="65"/>
    </row>
    <row r="48" spans="1:15" ht="12.75" customHeight="1">
      <c r="A48" s="60" t="s">
        <v>109</v>
      </c>
      <c r="B48" s="50"/>
      <c r="C48" s="61">
        <v>842</v>
      </c>
      <c r="D48" s="62">
        <f t="shared" si="0"/>
        <v>1052.5</v>
      </c>
      <c r="E48" s="61">
        <v>1115</v>
      </c>
      <c r="F48" s="62">
        <f t="shared" si="1"/>
        <v>1393.75</v>
      </c>
      <c r="G48" s="61">
        <v>1259</v>
      </c>
      <c r="H48" s="62">
        <f t="shared" si="2"/>
        <v>1573.75</v>
      </c>
      <c r="I48" s="61">
        <v>1780</v>
      </c>
      <c r="J48" s="62">
        <f t="shared" si="3"/>
        <v>2225</v>
      </c>
      <c r="K48" s="61">
        <v>2058</v>
      </c>
      <c r="L48" s="62">
        <f t="shared" si="4"/>
        <v>2572.5</v>
      </c>
      <c r="M48" s="64"/>
      <c r="N48" s="65"/>
      <c r="O48" s="65"/>
    </row>
    <row r="49" spans="1:15" ht="12.75" customHeight="1">
      <c r="A49" s="60" t="s">
        <v>110</v>
      </c>
      <c r="B49" s="50"/>
      <c r="C49" s="61">
        <v>552</v>
      </c>
      <c r="D49" s="62">
        <f t="shared" si="0"/>
        <v>690</v>
      </c>
      <c r="E49" s="61">
        <v>670</v>
      </c>
      <c r="F49" s="62">
        <f t="shared" si="1"/>
        <v>837.5</v>
      </c>
      <c r="G49" s="61">
        <v>826</v>
      </c>
      <c r="H49" s="62">
        <f t="shared" si="2"/>
        <v>1032.5</v>
      </c>
      <c r="I49" s="61">
        <v>1005</v>
      </c>
      <c r="J49" s="62">
        <f t="shared" si="3"/>
        <v>1256.25</v>
      </c>
      <c r="K49" s="61">
        <v>1407</v>
      </c>
      <c r="L49" s="62">
        <f t="shared" si="4"/>
        <v>1758.75</v>
      </c>
      <c r="M49" s="64"/>
      <c r="N49" s="65"/>
      <c r="O49" s="65"/>
    </row>
    <row r="50" spans="1:15" ht="12.75" customHeight="1">
      <c r="A50" s="47" t="s">
        <v>111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 ht="12.75" customHeight="1">
      <c r="A51" s="47" t="s">
        <v>115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 customHeight="1">
      <c r="A52" s="47" t="s">
        <v>116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ht="12.75" customHeight="1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ht="12.75" customHeight="1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ht="12.75" customHeight="1">
      <c r="C55" s="65"/>
      <c r="D55" s="65"/>
    </row>
    <row r="56" spans="1:15" ht="12.75" customHeight="1">
      <c r="C56" s="65"/>
      <c r="D56" s="65"/>
    </row>
    <row r="57" spans="1:15" ht="12.75" customHeight="1">
      <c r="C57" s="65"/>
      <c r="D57" s="65"/>
    </row>
    <row r="58" spans="1:15" ht="12.75" customHeight="1">
      <c r="C58" s="65"/>
      <c r="D58" s="65"/>
    </row>
    <row r="59" spans="1:15" ht="12.75" customHeight="1">
      <c r="C59" s="65"/>
      <c r="D59" s="65"/>
    </row>
    <row r="60" spans="1:15" ht="12.75" customHeight="1">
      <c r="C60" s="65"/>
      <c r="D60" s="65"/>
    </row>
    <row r="61" spans="1:15" ht="12.75" customHeight="1">
      <c r="C61" s="65"/>
      <c r="D61" s="65"/>
    </row>
    <row r="62" spans="1:15" ht="12.75" customHeight="1">
      <c r="C62" s="65"/>
      <c r="D62" s="65"/>
    </row>
    <row r="63" spans="1:15" ht="12.75" customHeight="1">
      <c r="C63" s="65"/>
      <c r="D63" s="65"/>
    </row>
    <row r="64" spans="1:15" ht="12.75" customHeight="1">
      <c r="C64" s="65"/>
      <c r="D64" s="65"/>
    </row>
    <row r="65" spans="3:4" ht="12.75" customHeight="1">
      <c r="C65" s="65"/>
      <c r="D65" s="65"/>
    </row>
    <row r="66" spans="3:4" ht="12.75" customHeight="1">
      <c r="C66" s="65"/>
      <c r="D66" s="65"/>
    </row>
    <row r="67" spans="3:4" ht="12.75" customHeight="1">
      <c r="C67" s="65"/>
      <c r="D67" s="65"/>
    </row>
    <row r="68" spans="3:4" ht="12.75" customHeight="1">
      <c r="C68" s="65"/>
      <c r="D68" s="65"/>
    </row>
    <row r="69" spans="3:4" ht="12.75" customHeight="1">
      <c r="C69" s="65"/>
      <c r="D69" s="65"/>
    </row>
    <row r="70" spans="3:4" ht="12.75" customHeight="1">
      <c r="C70" s="65"/>
      <c r="D70" s="65"/>
    </row>
    <row r="71" spans="3:4" ht="12.75" customHeight="1">
      <c r="C71" s="65"/>
      <c r="D71" s="65"/>
    </row>
    <row r="72" spans="3:4" ht="12.75" customHeight="1">
      <c r="C72" s="65"/>
      <c r="D72" s="65"/>
    </row>
    <row r="73" spans="3:4" ht="12.75" customHeight="1">
      <c r="C73" s="65"/>
      <c r="D73" s="65"/>
    </row>
    <row r="74" spans="3:4" ht="12.75" customHeight="1">
      <c r="C74" s="65"/>
      <c r="D74" s="65"/>
    </row>
    <row r="75" spans="3:4" ht="12.75" customHeight="1">
      <c r="C75" s="65"/>
      <c r="D75" s="65"/>
    </row>
    <row r="76" spans="3:4" ht="12.75" customHeight="1"/>
    <row r="77" spans="3:4" ht="12.75" customHeight="1"/>
    <row r="78" spans="3:4" ht="12.75" customHeight="1"/>
    <row r="79" spans="3:4" ht="12.75" customHeight="1"/>
    <row r="80" spans="3: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MwSBDX5vWpsaxKuOCvH/c9AQwhyN9VB7SAkVPtXXBXXhvuz529HlDCDTNWi7R05K0azpoPH7+NIET3fuKyCTzg==" saltValue="7Rmo2Ysz6OdwkHDWudOXwA==" spinCount="100000" sheet="1" objects="1" scenarios="1"/>
  <mergeCells count="5">
    <mergeCell ref="A4:L4"/>
    <mergeCell ref="A6:L6"/>
    <mergeCell ref="A7:L7"/>
    <mergeCell ref="A10:B10"/>
    <mergeCell ref="A28:B28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Residential Habilitation RHS</vt:lpstr>
      <vt:lpstr>Supported Living SLH</vt:lpstr>
      <vt:lpstr>FMR HUD Chart</vt:lpstr>
      <vt:lpstr>'Supported Living SLH'!Print_Area_MI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Bowen</dc:creator>
  <cp:lastModifiedBy>Kristen Cornia</cp:lastModifiedBy>
  <cp:lastPrinted>2020-12-13T20:36:50Z</cp:lastPrinted>
  <dcterms:created xsi:type="dcterms:W3CDTF">2018-12-14T15:50:30Z</dcterms:created>
  <dcterms:modified xsi:type="dcterms:W3CDTF">2022-12-15T17:19:50Z</dcterms:modified>
</cp:coreProperties>
</file>