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H:\HAP Requests\Annual Updates\2024\"/>
    </mc:Choice>
  </mc:AlternateContent>
  <xr:revisionPtr revIDLastSave="0" documentId="8_{A69226C3-BE25-4B36-8D64-C8E7BB4AE096}" xr6:coauthVersionLast="36" xr6:coauthVersionMax="36" xr10:uidLastSave="{00000000-0000-0000-0000-000000000000}"/>
  <bookViews>
    <workbookView xWindow="0" yWindow="0" windowWidth="23040" windowHeight="9300" activeTab="1" xr2:uid="{00000000-000D-0000-FFFF-FFFF00000000}"/>
  </bookViews>
  <sheets>
    <sheet name="Residential Habilitation RHS" sheetId="1" r:id="rId1"/>
    <sheet name="Supported Living SLH" sheetId="2" r:id="rId2"/>
    <sheet name="FMR HUD Chart" sheetId="3" r:id="rId3"/>
  </sheets>
  <definedNames>
    <definedName name="Print_Area_MI" localSheetId="1">'Supported Living SLH'!$A$1:$J$49</definedName>
  </definedNames>
  <calcPr calcId="191029" concurrentCalc="0"/>
</workbook>
</file>

<file path=xl/calcChain.xml><?xml version="1.0" encoding="utf-8"?>
<calcChain xmlns="http://schemas.openxmlformats.org/spreadsheetml/2006/main">
  <c r="L49" i="3" l="1"/>
  <c r="J49" i="3"/>
  <c r="H49" i="3"/>
  <c r="F49" i="3"/>
  <c r="D49" i="3"/>
  <c r="L48" i="3"/>
  <c r="J48" i="3"/>
  <c r="H48" i="3"/>
  <c r="F48" i="3"/>
  <c r="D48" i="3"/>
  <c r="L47" i="3"/>
  <c r="J47" i="3"/>
  <c r="H47" i="3"/>
  <c r="F47" i="3"/>
  <c r="D47" i="3"/>
  <c r="L46" i="3"/>
  <c r="J46" i="3"/>
  <c r="H46" i="3"/>
  <c r="F46" i="3"/>
  <c r="D46" i="3"/>
  <c r="L45" i="3"/>
  <c r="J45" i="3"/>
  <c r="H45" i="3"/>
  <c r="F45" i="3"/>
  <c r="D45" i="3"/>
  <c r="L44" i="3"/>
  <c r="J44" i="3"/>
  <c r="H44" i="3"/>
  <c r="F44" i="3"/>
  <c r="D44" i="3"/>
  <c r="L43" i="3"/>
  <c r="J43" i="3"/>
  <c r="H43" i="3"/>
  <c r="F43" i="3"/>
  <c r="D43" i="3"/>
  <c r="L42" i="3"/>
  <c r="J42" i="3"/>
  <c r="H42" i="3"/>
  <c r="F42" i="3"/>
  <c r="D42" i="3"/>
  <c r="L41" i="3"/>
  <c r="J41" i="3"/>
  <c r="H41" i="3"/>
  <c r="F41" i="3"/>
  <c r="D41" i="3"/>
  <c r="L40" i="3"/>
  <c r="J40" i="3"/>
  <c r="H40" i="3"/>
  <c r="F40" i="3"/>
  <c r="D40" i="3"/>
  <c r="L39" i="3"/>
  <c r="J39" i="3"/>
  <c r="H39" i="3"/>
  <c r="F39" i="3"/>
  <c r="D39" i="3"/>
  <c r="L38" i="3"/>
  <c r="J38" i="3"/>
  <c r="H38" i="3"/>
  <c r="F38" i="3"/>
  <c r="D38" i="3"/>
  <c r="L37" i="3"/>
  <c r="J37" i="3"/>
  <c r="H37" i="3"/>
  <c r="F37" i="3"/>
  <c r="D37" i="3"/>
  <c r="L36" i="3"/>
  <c r="J36" i="3"/>
  <c r="H36" i="3"/>
  <c r="F36" i="3"/>
  <c r="D36" i="3"/>
  <c r="L35" i="3"/>
  <c r="J35" i="3"/>
  <c r="H35" i="3"/>
  <c r="F35" i="3"/>
  <c r="D35" i="3"/>
  <c r="L34" i="3"/>
  <c r="J34" i="3"/>
  <c r="H34" i="3"/>
  <c r="F34" i="3"/>
  <c r="D34" i="3"/>
  <c r="L33" i="3"/>
  <c r="J33" i="3"/>
  <c r="H33" i="3"/>
  <c r="F33" i="3"/>
  <c r="D33" i="3"/>
  <c r="L32" i="3"/>
  <c r="J32" i="3"/>
  <c r="H32" i="3"/>
  <c r="F32" i="3"/>
  <c r="D32" i="3"/>
  <c r="L31" i="3"/>
  <c r="J31" i="3"/>
  <c r="H31" i="3"/>
  <c r="F31" i="3"/>
  <c r="D31" i="3"/>
  <c r="L25" i="3"/>
  <c r="J25" i="3"/>
  <c r="H25" i="3"/>
  <c r="F25" i="3"/>
  <c r="D25" i="3"/>
  <c r="L23" i="3"/>
  <c r="J23" i="3"/>
  <c r="H23" i="3"/>
  <c r="F23" i="3"/>
  <c r="D23" i="3"/>
  <c r="L21" i="3"/>
  <c r="J21" i="3"/>
  <c r="H21" i="3"/>
  <c r="F21" i="3"/>
  <c r="D21" i="3"/>
  <c r="L19" i="3"/>
  <c r="J19" i="3"/>
  <c r="H19" i="3"/>
  <c r="F19" i="3"/>
  <c r="D19" i="3"/>
  <c r="L17" i="3"/>
  <c r="J17" i="3"/>
  <c r="H17" i="3"/>
  <c r="F17" i="3"/>
  <c r="D17" i="3"/>
  <c r="L15" i="3"/>
  <c r="J15" i="3"/>
  <c r="H15" i="3"/>
  <c r="F15" i="3"/>
  <c r="D15" i="3"/>
  <c r="L13" i="3"/>
  <c r="J13" i="3"/>
  <c r="H13" i="3"/>
  <c r="F13" i="3"/>
  <c r="D13" i="3"/>
  <c r="D35" i="2"/>
  <c r="I31" i="2"/>
  <c r="D29" i="2"/>
  <c r="D36" i="2"/>
  <c r="C35" i="1"/>
  <c r="I31" i="1"/>
  <c r="C29" i="1"/>
  <c r="C36" i="1"/>
  <c r="D38" i="2"/>
  <c r="D39" i="2"/>
  <c r="I34" i="2"/>
  <c r="I40" i="2"/>
  <c r="C38" i="1"/>
  <c r="C39" i="1"/>
  <c r="I34" i="1"/>
  <c r="I40" i="1"/>
  <c r="I38" i="2"/>
  <c r="I38" i="1"/>
</calcChain>
</file>

<file path=xl/sharedStrings.xml><?xml version="1.0" encoding="utf-8"?>
<sst xmlns="http://schemas.openxmlformats.org/spreadsheetml/2006/main" count="202" uniqueCount="114">
  <si>
    <t>Effective January 01, 2024</t>
  </si>
  <si>
    <t>DIVISION OF SERVICES FOR PEOPLE WITH DISABILITIES</t>
  </si>
  <si>
    <t>COMMUNITY - BASED HOUSING ALLOWANCE PROGRAM</t>
  </si>
  <si>
    <t>APPLICATION</t>
  </si>
  <si>
    <t>Use for Individuals in Residential Habilitation (RHS):</t>
  </si>
  <si>
    <t>Contact Person:</t>
  </si>
  <si>
    <t>Date:</t>
  </si>
  <si>
    <t>Applicant:</t>
  </si>
  <si>
    <t>Applicant's ID #</t>
  </si>
  <si>
    <t>Residence:</t>
  </si>
  <si>
    <t>City:</t>
  </si>
  <si>
    <t>ZIP:</t>
  </si>
  <si>
    <t>Provider ID Number:</t>
  </si>
  <si>
    <t>Date of Occupancy:</t>
  </si>
  <si>
    <t>#  of Bedrooms:</t>
  </si>
  <si>
    <t>Total # of Occupants:</t>
  </si>
  <si>
    <t xml:space="preserve">Does the provider have office space at this residence? </t>
  </si>
  <si>
    <t>Lease Required:</t>
  </si>
  <si>
    <t>Leasee:</t>
  </si>
  <si>
    <t>Security Deposit Amt.</t>
  </si>
  <si>
    <t>Total Monthly Rent:</t>
  </si>
  <si>
    <t xml:space="preserve">Applicant's Portion </t>
  </si>
  <si>
    <t>Allowance Amount - Calculated the initial allowance based on current income</t>
  </si>
  <si>
    <t>Earned Income:</t>
  </si>
  <si>
    <t>Monthly Expenses:</t>
  </si>
  <si>
    <t>1. Monthly Wages (gross)</t>
  </si>
  <si>
    <t>(Based Upon the Individual's Share of Costs)</t>
  </si>
  <si>
    <t>(Average Over Past 6 months)</t>
  </si>
  <si>
    <t>10. + Monthly Rent / Lease Cost</t>
  </si>
  <si>
    <t>2. X 80% = Total  Earned Inc.</t>
  </si>
  <si>
    <t>11. + Utilities *</t>
  </si>
  <si>
    <t>12. + Other Costs (specify in comments)</t>
  </si>
  <si>
    <t>Unearned Income:</t>
  </si>
  <si>
    <t>13. = Housing Costs</t>
  </si>
  <si>
    <t>3. SSDI / SSA</t>
  </si>
  <si>
    <t>14. *HUD Fair Market Chart</t>
  </si>
  <si>
    <t>4. + SSI</t>
  </si>
  <si>
    <t xml:space="preserve">     (See FMR HUD Chart Tab)</t>
  </si>
  <si>
    <t>5. + VA / Other</t>
  </si>
  <si>
    <t>15. Recipent Share Housing Costs</t>
  </si>
  <si>
    <t xml:space="preserve"> 6. Total Unearned Income</t>
  </si>
  <si>
    <t xml:space="preserve">      ( Line 9)</t>
  </si>
  <si>
    <t>7. + Earned Income (Line #2)</t>
  </si>
  <si>
    <t>16. = Monthly Allowance Amount:</t>
  </si>
  <si>
    <t xml:space="preserve"> Line #13 is Less than HUD Fair Market Costs</t>
  </si>
  <si>
    <t>8. Total Applied Income</t>
  </si>
  <si>
    <t>9. X 53% Recipient Share</t>
  </si>
  <si>
    <t>Line #13 is greater than HUD Fair Market Costs:</t>
  </si>
  <si>
    <t>Individuals who reside in Community Residential Living will pay the provider for rent, the amount on line #9, or the amount</t>
  </si>
  <si>
    <t>on line #13, whichever is smaller,  if the Divison makes no payment. The individual shall not pay more rent than the recipient's</t>
  </si>
  <si>
    <t xml:space="preserve"> share on line #9, without Division approval. If the individual's "Total Applied Income" is less than $943, the Division will provide </t>
  </si>
  <si>
    <t>additional supplement to assist the individual in meeting the "Recipient's Share" up to $567 if line #13 is greater than $567.</t>
  </si>
  <si>
    <t>Additional information for Lines 10-12:</t>
  </si>
  <si>
    <t>Line 10 = Monthly Rent / Lease costs divided by number of individuals in the home</t>
  </si>
  <si>
    <t>Line 11 = Monthly Utilities divided by number of individuals in the home</t>
  </si>
  <si>
    <t>Line 12 = Other Monthly Costs divided by number of individuals in the home</t>
  </si>
  <si>
    <t>Support Coordinator:</t>
  </si>
  <si>
    <t>Comments:</t>
  </si>
  <si>
    <t>Reason for Requests:</t>
  </si>
  <si>
    <t>Approved______________ Denied______________       Total HAP Payment______________________</t>
  </si>
  <si>
    <t>Finance Administrator Signature_____________________________________________Date_____________</t>
  </si>
  <si>
    <t>Use for Individuals in Supported Living (SLH);</t>
  </si>
  <si>
    <r>
      <rPr>
        <sz val="10"/>
        <color theme="1"/>
        <rFont val="Helvetica Neue"/>
      </rPr>
      <t xml:space="preserve">2. X 80% = </t>
    </r>
    <r>
      <rPr>
        <b/>
        <sz val="10"/>
        <color theme="1"/>
        <rFont val="Helv"/>
      </rPr>
      <t>Total Earned Income</t>
    </r>
  </si>
  <si>
    <r>
      <rPr>
        <sz val="10"/>
        <color theme="1"/>
        <rFont val="Helvetica Neue"/>
      </rPr>
      <t xml:space="preserve">13. = </t>
    </r>
    <r>
      <rPr>
        <b/>
        <sz val="10"/>
        <color theme="1"/>
        <rFont val="Helv"/>
      </rPr>
      <t>Housing Costs</t>
    </r>
  </si>
  <si>
    <t>3. SSDI/SSA</t>
  </si>
  <si>
    <r>
      <rPr>
        <sz val="10"/>
        <color theme="1"/>
        <rFont val="Helvetica Neue"/>
      </rPr>
      <t xml:space="preserve">14. * * </t>
    </r>
    <r>
      <rPr>
        <b/>
        <sz val="10"/>
        <color theme="1"/>
        <rFont val="Arial"/>
        <family val="2"/>
      </rPr>
      <t>HUD Fair Market Chart</t>
    </r>
  </si>
  <si>
    <t>9. X 43% Recipient Share</t>
  </si>
  <si>
    <t>125% of 2024 HUD FAIR MARKET RENTS</t>
  </si>
  <si>
    <t>The following reflects 125% of the 2024 fair market rents established by the Department</t>
  </si>
  <si>
    <t>of Housing and Urban Development (HUD).  These rates are effective January 01, 2024 through December 31, 2024</t>
  </si>
  <si>
    <t>Metropolitan Areas:</t>
  </si>
  <si>
    <t>COUNTIES:</t>
  </si>
  <si>
    <t>0 BR</t>
  </si>
  <si>
    <t>125%</t>
  </si>
  <si>
    <t>1 BR</t>
  </si>
  <si>
    <t>2 BR</t>
  </si>
  <si>
    <t>3 BR</t>
  </si>
  <si>
    <t>4 BR</t>
  </si>
  <si>
    <t>HUD</t>
  </si>
  <si>
    <t>Logan</t>
  </si>
  <si>
    <t>Cache County</t>
  </si>
  <si>
    <t>Ogden - Clearfield</t>
  </si>
  <si>
    <t>Davis,Morgan,Weber</t>
  </si>
  <si>
    <t>Provo- Orem</t>
  </si>
  <si>
    <t>Juab, Utah</t>
  </si>
  <si>
    <t>Salt Lake City</t>
  </si>
  <si>
    <t>Salt Lake County</t>
  </si>
  <si>
    <t>St. George</t>
  </si>
  <si>
    <t>Washington County</t>
  </si>
  <si>
    <t>Summit County</t>
  </si>
  <si>
    <t>Tooele County</t>
  </si>
  <si>
    <t>Non-metropolitan Counties:</t>
  </si>
  <si>
    <t>Beaver</t>
  </si>
  <si>
    <t>Box Elder</t>
  </si>
  <si>
    <t>Carbon</t>
  </si>
  <si>
    <t>Daggett</t>
  </si>
  <si>
    <t>Duchesne</t>
  </si>
  <si>
    <t>Emery</t>
  </si>
  <si>
    <t>Garfield</t>
  </si>
  <si>
    <t>Grand</t>
  </si>
  <si>
    <t>Iron</t>
  </si>
  <si>
    <t>Kane</t>
  </si>
  <si>
    <t>Millard</t>
  </si>
  <si>
    <t>Piute</t>
  </si>
  <si>
    <t>Rich</t>
  </si>
  <si>
    <t>San Juan</t>
  </si>
  <si>
    <t>Sanpete</t>
  </si>
  <si>
    <t>Sevier</t>
  </si>
  <si>
    <t>Uintah</t>
  </si>
  <si>
    <t>Wasatch</t>
  </si>
  <si>
    <t>Wayne</t>
  </si>
  <si>
    <t xml:space="preserve">The fair market rent for houses larger than 4 bedrooms is calculated by adding 15% to the 4-bedroom for each additional </t>
  </si>
  <si>
    <t>bedroom. (Example = 5-bedroom is 1.15 * the 4-bedroom rate, 6-bedroom = 1.30 * 4-bedroom, 7 = 1.45 *4 bedroom,</t>
  </si>
  <si>
    <t>8 bedroom = 1.60 * 4 bedroom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</si>
</sst>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00000000"/>
    <numFmt numFmtId="166" formatCode="&quot;$&quot;#,##0.00"/>
  </numFmts>
  <fonts count="14">
    <font>
      <sz val="10"/>
      <color rgb="FF000000"/>
      <name val="Helvetica Neue"/>
      <scheme val="minor"/>
    </font>
    <font>
      <sz val="10"/>
      <color theme="1"/>
      <name val="Helvetica Neue"/>
    </font>
    <font>
      <sz val="10"/>
      <color rgb="FF000000"/>
      <name val="Helvetica Neue"/>
    </font>
    <font>
      <b/>
      <sz val="12"/>
      <color theme="1"/>
      <name val="Helvetica Neue"/>
    </font>
    <font>
      <b/>
      <sz val="10"/>
      <color theme="1"/>
      <name val="Helvetica Neue"/>
    </font>
    <font>
      <sz val="10"/>
      <name val="Helvetica Neue"/>
    </font>
    <font>
      <sz val="10"/>
      <color theme="1"/>
      <name val="Helvetica Neue"/>
      <scheme val="minor"/>
    </font>
    <font>
      <b/>
      <sz val="11"/>
      <color theme="1"/>
      <name val="Helvetica Neue"/>
    </font>
    <font>
      <b/>
      <sz val="8"/>
      <color theme="1"/>
      <name val="Helvetica Neue"/>
    </font>
    <font>
      <sz val="8"/>
      <color theme="1"/>
      <name val="Helvetica Neue"/>
    </font>
    <font>
      <sz val="8"/>
      <color rgb="FFFF0000"/>
      <name val="Helvetica Neue"/>
    </font>
    <font>
      <sz val="8"/>
      <color rgb="FFFFFFFF"/>
      <name val="Helvetica Neue"/>
    </font>
    <font>
      <b/>
      <sz val="10"/>
      <color theme="1"/>
      <name val="Helv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3E3E3"/>
        <bgColor rgb="FFE3E3E3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100">
    <xf numFmtId="164" fontId="0" fillId="0" borderId="0" xfId="0" applyNumberFormat="1" applyFont="1" applyAlignment="1"/>
    <xf numFmtId="164" fontId="1" fillId="2" borderId="1" xfId="0" applyNumberFormat="1" applyFont="1" applyFill="1" applyBorder="1" applyAlignment="1"/>
    <xf numFmtId="164" fontId="2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7" fontId="1" fillId="0" borderId="0" xfId="0" applyNumberFormat="1" applyFont="1"/>
    <xf numFmtId="164" fontId="1" fillId="0" borderId="0" xfId="0" applyNumberFormat="1" applyFont="1" applyAlignment="1"/>
    <xf numFmtId="164" fontId="4" fillId="0" borderId="0" xfId="0" applyNumberFormat="1" applyFont="1" applyAlignment="1">
      <alignment horizontal="left"/>
    </xf>
    <xf numFmtId="7" fontId="4" fillId="0" borderId="6" xfId="0" applyNumberFormat="1" applyFont="1" applyBorder="1"/>
    <xf numFmtId="164" fontId="4" fillId="0" borderId="0" xfId="0" applyNumberFormat="1" applyFont="1"/>
    <xf numFmtId="7" fontId="4" fillId="0" borderId="5" xfId="0" applyNumberFormat="1" applyFont="1" applyBorder="1"/>
    <xf numFmtId="7" fontId="1" fillId="2" borderId="6" xfId="0" applyNumberFormat="1" applyFont="1" applyFill="1" applyBorder="1"/>
    <xf numFmtId="7" fontId="4" fillId="0" borderId="7" xfId="0" applyNumberFormat="1" applyFont="1" applyBorder="1"/>
    <xf numFmtId="0" fontId="7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/>
    <xf numFmtId="164" fontId="1" fillId="2" borderId="0" xfId="0" applyNumberFormat="1" applyFont="1" applyFill="1"/>
    <xf numFmtId="44" fontId="1" fillId="0" borderId="0" xfId="0" applyNumberFormat="1" applyFont="1"/>
    <xf numFmtId="0" fontId="1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164" fontId="9" fillId="0" borderId="0" xfId="0" applyNumberFormat="1" applyFont="1"/>
    <xf numFmtId="164" fontId="9" fillId="0" borderId="8" xfId="0" applyNumberFormat="1" applyFont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64" fontId="8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4" fontId="9" fillId="4" borderId="15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7" fontId="10" fillId="0" borderId="5" xfId="0" applyNumberFormat="1" applyFont="1" applyBorder="1"/>
    <xf numFmtId="164" fontId="10" fillId="0" borderId="0" xfId="0" applyNumberFormat="1" applyFont="1"/>
    <xf numFmtId="7" fontId="9" fillId="0" borderId="0" xfId="0" applyNumberFormat="1" applyFont="1"/>
    <xf numFmtId="7" fontId="10" fillId="0" borderId="0" xfId="0" applyNumberFormat="1" applyFont="1"/>
    <xf numFmtId="7" fontId="11" fillId="0" borderId="0" xfId="0" applyNumberFormat="1" applyFont="1"/>
    <xf numFmtId="164" fontId="9" fillId="4" borderId="9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9" fillId="0" borderId="12" xfId="0" applyNumberFormat="1" applyFont="1" applyBorder="1"/>
    <xf numFmtId="164" fontId="9" fillId="0" borderId="14" xfId="0" applyNumberFormat="1" applyFont="1" applyBorder="1"/>
    <xf numFmtId="165" fontId="1" fillId="3" borderId="5" xfId="0" applyNumberFormat="1" applyFont="1" applyFill="1" applyBorder="1" applyProtection="1">
      <protection locked="0"/>
    </xf>
    <xf numFmtId="164" fontId="1" fillId="3" borderId="5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44" fontId="1" fillId="3" borderId="5" xfId="0" applyNumberFormat="1" applyFont="1" applyFill="1" applyBorder="1" applyProtection="1">
      <protection locked="0"/>
    </xf>
    <xf numFmtId="166" fontId="1" fillId="3" borderId="5" xfId="0" applyNumberFormat="1" applyFont="1" applyFill="1" applyBorder="1" applyAlignment="1" applyProtection="1">
      <protection locked="0"/>
    </xf>
    <xf numFmtId="7" fontId="1" fillId="3" borderId="6" xfId="0" applyNumberFormat="1" applyFont="1" applyFill="1" applyBorder="1" applyAlignment="1" applyProtection="1">
      <protection locked="0"/>
    </xf>
    <xf numFmtId="7" fontId="1" fillId="3" borderId="6" xfId="0" applyNumberFormat="1" applyFont="1" applyFill="1" applyBorder="1" applyProtection="1">
      <protection locked="0"/>
    </xf>
    <xf numFmtId="7" fontId="1" fillId="3" borderId="5" xfId="0" applyNumberFormat="1" applyFont="1" applyFill="1" applyBorder="1" applyAlignment="1" applyProtection="1">
      <protection locked="0"/>
    </xf>
    <xf numFmtId="7" fontId="4" fillId="3" borderId="6" xfId="0" applyNumberFormat="1" applyFont="1" applyFill="1" applyBorder="1" applyAlignment="1" applyProtection="1">
      <protection locked="0"/>
    </xf>
    <xf numFmtId="7" fontId="1" fillId="3" borderId="5" xfId="0" applyNumberFormat="1" applyFont="1" applyFill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64" fontId="1" fillId="2" borderId="1" xfId="0" applyNumberFormat="1" applyFont="1" applyFill="1" applyBorder="1" applyAlignment="1" applyProtection="1"/>
    <xf numFmtId="164" fontId="1" fillId="2" borderId="1" xfId="0" applyNumberFormat="1" applyFont="1" applyFill="1" applyBorder="1" applyProtection="1"/>
    <xf numFmtId="164" fontId="2" fillId="0" borderId="0" xfId="0" applyNumberFormat="1" applyFont="1" applyProtection="1"/>
    <xf numFmtId="164" fontId="0" fillId="0" borderId="0" xfId="0" applyNumberFormat="1" applyFont="1" applyAlignment="1" applyProtection="1"/>
    <xf numFmtId="164" fontId="1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164" fontId="2" fillId="0" borderId="1" xfId="0" applyNumberFormat="1" applyFont="1" applyBorder="1" applyProtection="1"/>
    <xf numFmtId="7" fontId="1" fillId="0" borderId="0" xfId="0" applyNumberFormat="1" applyFont="1" applyProtection="1"/>
    <xf numFmtId="164" fontId="1" fillId="0" borderId="0" xfId="0" applyNumberFormat="1" applyFont="1" applyAlignment="1" applyProtection="1"/>
    <xf numFmtId="7" fontId="4" fillId="0" borderId="6" xfId="0" applyNumberFormat="1" applyFont="1" applyBorder="1" applyProtection="1"/>
    <xf numFmtId="164" fontId="4" fillId="0" borderId="0" xfId="0" applyNumberFormat="1" applyFont="1" applyProtection="1"/>
    <xf numFmtId="7" fontId="4" fillId="0" borderId="5" xfId="0" applyNumberFormat="1" applyFont="1" applyBorder="1" applyProtection="1"/>
    <xf numFmtId="7" fontId="1" fillId="2" borderId="6" xfId="0" applyNumberFormat="1" applyFont="1" applyFill="1" applyBorder="1" applyProtection="1"/>
    <xf numFmtId="7" fontId="4" fillId="0" borderId="7" xfId="0" applyNumberFormat="1" applyFont="1" applyBorder="1" applyProtection="1"/>
    <xf numFmtId="0" fontId="7" fillId="0" borderId="0" xfId="0" applyNumberFormat="1" applyFont="1" applyProtection="1"/>
    <xf numFmtId="0" fontId="1" fillId="0" borderId="0" xfId="0" applyNumberFormat="1" applyFont="1" applyProtection="1"/>
    <xf numFmtId="0" fontId="1" fillId="0" borderId="0" xfId="0" applyNumberFormat="1" applyFont="1" applyAlignment="1" applyProtection="1"/>
    <xf numFmtId="7" fontId="9" fillId="0" borderId="0" xfId="0" applyNumberFormat="1" applyFont="1" applyAlignment="1"/>
    <xf numFmtId="7" fontId="9" fillId="0" borderId="0" xfId="0" applyNumberFormat="1" applyFont="1" applyAlignment="1">
      <alignment horizontal="right"/>
    </xf>
    <xf numFmtId="164" fontId="1" fillId="3" borderId="2" xfId="0" applyNumberFormat="1" applyFont="1" applyFill="1" applyBorder="1" applyProtection="1">
      <protection locked="0"/>
    </xf>
    <xf numFmtId="0" fontId="5" fillId="0" borderId="3" xfId="0" applyNumberFormat="1" applyFont="1" applyBorder="1" applyProtection="1">
      <protection locked="0"/>
    </xf>
    <xf numFmtId="0" fontId="5" fillId="0" borderId="4" xfId="0" applyNumberFormat="1" applyFont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164" fontId="3" fillId="0" borderId="0" xfId="0" applyNumberFormat="1" applyFont="1" applyAlignment="1" applyProtection="1">
      <alignment horizontal="center"/>
    </xf>
    <xf numFmtId="164" fontId="0" fillId="0" borderId="0" xfId="0" applyNumberFormat="1" applyFont="1" applyAlignment="1" applyProtection="1"/>
    <xf numFmtId="15" fontId="1" fillId="3" borderId="2" xfId="0" applyNumberFormat="1" applyFont="1" applyFill="1" applyBorder="1" applyProtection="1">
      <protection locked="0"/>
    </xf>
    <xf numFmtId="0" fontId="6" fillId="3" borderId="2" xfId="0" applyNumberFormat="1" applyFont="1" applyFill="1" applyBorder="1" applyProtection="1">
      <protection locked="0"/>
    </xf>
    <xf numFmtId="7" fontId="1" fillId="3" borderId="2" xfId="0" applyNumberFormat="1" applyFont="1" applyFill="1" applyBorder="1" applyProtection="1">
      <protection locked="0"/>
    </xf>
    <xf numFmtId="164" fontId="1" fillId="0" borderId="2" xfId="0" applyNumberFormat="1" applyFont="1" applyBorder="1" applyProtection="1">
      <protection locked="0"/>
    </xf>
    <xf numFmtId="164" fontId="1" fillId="0" borderId="3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GridLines="0" topLeftCell="A28" workbookViewId="0">
      <selection activeCell="J52" sqref="J52"/>
    </sheetView>
  </sheetViews>
  <sheetFormatPr defaultColWidth="14.42578125" defaultRowHeight="15" customHeight="1"/>
  <cols>
    <col min="1" max="1" width="19.5703125" style="59" customWidth="1"/>
    <col min="2" max="2" width="11.42578125" style="59" customWidth="1"/>
    <col min="3" max="3" width="12.7109375" style="59" customWidth="1"/>
    <col min="4" max="4" width="9.5703125" style="59" customWidth="1"/>
    <col min="5" max="7" width="9.7109375" style="59" customWidth="1"/>
    <col min="8" max="8" width="12.42578125" style="59" customWidth="1"/>
    <col min="9" max="9" width="12.140625" style="59" customWidth="1"/>
    <col min="10" max="10" width="11.28515625" style="59" customWidth="1"/>
    <col min="11" max="16384" width="14.42578125" style="59"/>
  </cols>
  <sheetData>
    <row r="1" spans="1:26" ht="12.75" customHeight="1">
      <c r="A1" s="56" t="s">
        <v>0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2.75" customHeight="1">
      <c r="A2" s="60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5.75" customHeight="1">
      <c r="A3" s="81" t="s">
        <v>1</v>
      </c>
      <c r="B3" s="82"/>
      <c r="C3" s="82"/>
      <c r="D3" s="82"/>
      <c r="E3" s="82"/>
      <c r="F3" s="82"/>
      <c r="G3" s="82"/>
      <c r="H3" s="82"/>
      <c r="I3" s="82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 customHeight="1">
      <c r="A4" s="81" t="s">
        <v>2</v>
      </c>
      <c r="B4" s="82"/>
      <c r="C4" s="82"/>
      <c r="D4" s="82"/>
      <c r="E4" s="82"/>
      <c r="F4" s="82"/>
      <c r="G4" s="82"/>
      <c r="H4" s="82"/>
      <c r="I4" s="82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.75" customHeight="1">
      <c r="A5" s="81" t="s">
        <v>3</v>
      </c>
      <c r="B5" s="82"/>
      <c r="C5" s="82"/>
      <c r="D5" s="82"/>
      <c r="E5" s="82"/>
      <c r="F5" s="82"/>
      <c r="G5" s="82"/>
      <c r="H5" s="82"/>
      <c r="I5" s="82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2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2.75" customHeight="1">
      <c r="A7" s="61" t="s">
        <v>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2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2.75" customHeight="1">
      <c r="A9" s="60" t="s">
        <v>5</v>
      </c>
      <c r="B9" s="77"/>
      <c r="C9" s="78"/>
      <c r="D9" s="78"/>
      <c r="E9" s="78"/>
      <c r="F9" s="79"/>
      <c r="H9" s="63" t="s">
        <v>6</v>
      </c>
      <c r="I9" s="42"/>
      <c r="J9" s="62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2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2.75" customHeight="1">
      <c r="A11" s="60" t="s">
        <v>7</v>
      </c>
      <c r="B11" s="77"/>
      <c r="C11" s="78"/>
      <c r="D11" s="78"/>
      <c r="E11" s="78"/>
      <c r="F11" s="79"/>
      <c r="H11" s="63" t="s">
        <v>8</v>
      </c>
      <c r="I11" s="42"/>
      <c r="J11" s="62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2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2.75" customHeight="1">
      <c r="A13" s="60" t="s">
        <v>9</v>
      </c>
      <c r="B13" s="77"/>
      <c r="C13" s="78"/>
      <c r="D13" s="78"/>
      <c r="E13" s="79"/>
      <c r="F13" s="63" t="s">
        <v>10</v>
      </c>
      <c r="G13" s="43"/>
      <c r="H13" s="63" t="s">
        <v>11</v>
      </c>
      <c r="I13" s="43"/>
      <c r="J13" s="62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2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2.75" customHeight="1">
      <c r="A15" s="60" t="s">
        <v>12</v>
      </c>
      <c r="B15" s="80"/>
      <c r="C15" s="78"/>
      <c r="D15" s="78"/>
      <c r="E15" s="79"/>
      <c r="F15" s="62"/>
      <c r="G15" s="62"/>
      <c r="H15" s="62"/>
      <c r="I15" s="62"/>
      <c r="J15" s="62"/>
      <c r="K15" s="58"/>
      <c r="L15" s="64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2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2.75" customHeight="1">
      <c r="A17" s="60" t="s">
        <v>13</v>
      </c>
      <c r="B17" s="83"/>
      <c r="C17" s="78"/>
      <c r="D17" s="79"/>
      <c r="E17" s="62"/>
      <c r="F17" s="63" t="s">
        <v>14</v>
      </c>
      <c r="G17" s="43"/>
      <c r="H17" s="62"/>
      <c r="I17" s="65"/>
      <c r="J17" s="62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2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2.75" customHeight="1">
      <c r="A19" s="60" t="s">
        <v>15</v>
      </c>
      <c r="B19" s="77"/>
      <c r="C19" s="79"/>
      <c r="D19" s="66" t="s">
        <v>16</v>
      </c>
      <c r="F19" s="62"/>
      <c r="G19" s="62"/>
      <c r="H19" s="62"/>
      <c r="I19" s="44"/>
      <c r="J19" s="6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2.75" customHeight="1">
      <c r="A21" s="60" t="s">
        <v>17</v>
      </c>
      <c r="B21" s="44"/>
      <c r="C21" s="60" t="s">
        <v>18</v>
      </c>
      <c r="D21" s="84"/>
      <c r="E21" s="78"/>
      <c r="F21" s="79"/>
      <c r="G21" s="60" t="s">
        <v>19</v>
      </c>
      <c r="H21" s="62"/>
      <c r="I21" s="45"/>
      <c r="J21" s="6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2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.75" customHeight="1">
      <c r="A23" s="60" t="s">
        <v>20</v>
      </c>
      <c r="B23" s="77"/>
      <c r="C23" s="78"/>
      <c r="D23" s="79"/>
      <c r="E23" s="60" t="s">
        <v>21</v>
      </c>
      <c r="F23" s="62"/>
      <c r="G23" s="85"/>
      <c r="H23" s="78"/>
      <c r="I23" s="79"/>
      <c r="J23" s="62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2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2.75" customHeight="1">
      <c r="A25" s="61" t="s">
        <v>22</v>
      </c>
      <c r="B25" s="62"/>
      <c r="C25" s="62"/>
      <c r="D25" s="62"/>
      <c r="E25" s="62"/>
      <c r="F25" s="62"/>
      <c r="G25" s="62"/>
      <c r="H25" s="62"/>
      <c r="I25" s="62"/>
      <c r="J25" s="62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2.75" customHeight="1">
      <c r="A26" s="61" t="s">
        <v>23</v>
      </c>
      <c r="B26" s="62"/>
      <c r="C26" s="62"/>
      <c r="D26" s="62"/>
      <c r="E26" s="61" t="s">
        <v>24</v>
      </c>
      <c r="F26" s="62"/>
      <c r="G26" s="62"/>
      <c r="H26" s="62"/>
      <c r="I26" s="62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2.75" customHeight="1">
      <c r="A27" s="60" t="s">
        <v>25</v>
      </c>
      <c r="B27" s="62"/>
      <c r="C27" s="46"/>
      <c r="E27" s="61" t="s">
        <v>26</v>
      </c>
      <c r="F27" s="62"/>
      <c r="G27" s="62"/>
      <c r="H27" s="62"/>
      <c r="I27" s="62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3.5" customHeight="1">
      <c r="A28" s="60" t="s">
        <v>27</v>
      </c>
      <c r="B28" s="62"/>
      <c r="C28" s="65"/>
      <c r="E28" s="60" t="s">
        <v>28</v>
      </c>
      <c r="F28" s="62"/>
      <c r="G28" s="62"/>
      <c r="H28" s="62"/>
      <c r="I28" s="47">
        <v>0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4.25" customHeight="1">
      <c r="A29" s="60" t="s">
        <v>29</v>
      </c>
      <c r="B29" s="62"/>
      <c r="C29" s="67">
        <f>(C27*0.8)</f>
        <v>0</v>
      </c>
      <c r="E29" s="60" t="s">
        <v>30</v>
      </c>
      <c r="F29" s="62"/>
      <c r="G29" s="62"/>
      <c r="H29" s="62"/>
      <c r="I29" s="48">
        <v>0</v>
      </c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4.25" customHeight="1">
      <c r="A30" s="62"/>
      <c r="B30" s="62"/>
      <c r="C30" s="65"/>
      <c r="E30" s="60" t="s">
        <v>31</v>
      </c>
      <c r="F30" s="62"/>
      <c r="G30" s="62"/>
      <c r="H30" s="62"/>
      <c r="I30" s="48">
        <v>0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4.25" customHeight="1">
      <c r="A31" s="61" t="s">
        <v>32</v>
      </c>
      <c r="B31" s="62"/>
      <c r="C31" s="65"/>
      <c r="E31" s="60" t="s">
        <v>33</v>
      </c>
      <c r="F31" s="62"/>
      <c r="G31" s="62"/>
      <c r="H31" s="62"/>
      <c r="I31" s="67">
        <f>I28+I29+I30</f>
        <v>0</v>
      </c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4.25" customHeight="1">
      <c r="A32" s="60" t="s">
        <v>34</v>
      </c>
      <c r="B32" s="62"/>
      <c r="C32" s="49">
        <v>0</v>
      </c>
      <c r="E32" s="60" t="s">
        <v>35</v>
      </c>
      <c r="F32" s="62"/>
      <c r="G32" s="62"/>
      <c r="H32" s="62"/>
      <c r="I32" s="50">
        <v>0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3.5" customHeight="1">
      <c r="A33" s="60" t="s">
        <v>36</v>
      </c>
      <c r="B33" s="62"/>
      <c r="C33" s="51">
        <v>0</v>
      </c>
      <c r="E33" s="60" t="s">
        <v>37</v>
      </c>
      <c r="F33" s="62"/>
      <c r="G33" s="62"/>
      <c r="H33" s="65"/>
      <c r="I33" s="6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3.5" customHeight="1">
      <c r="A34" s="60" t="s">
        <v>38</v>
      </c>
      <c r="B34" s="62"/>
      <c r="C34" s="51">
        <v>0</v>
      </c>
      <c r="E34" s="60" t="s">
        <v>39</v>
      </c>
      <c r="F34" s="62"/>
      <c r="G34" s="62"/>
      <c r="H34" s="62"/>
      <c r="I34" s="69">
        <f>(C39)</f>
        <v>0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4.25" customHeight="1">
      <c r="A35" s="61" t="s">
        <v>40</v>
      </c>
      <c r="B35" s="62"/>
      <c r="C35" s="67">
        <f>(C32+C33+C34)</f>
        <v>0</v>
      </c>
      <c r="E35" s="60" t="s">
        <v>41</v>
      </c>
      <c r="F35" s="62"/>
      <c r="G35" s="62"/>
      <c r="H35" s="65"/>
      <c r="I35" s="62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3.5" customHeight="1">
      <c r="A36" s="60" t="s">
        <v>42</v>
      </c>
      <c r="B36" s="62"/>
      <c r="C36" s="70">
        <f>(C29)</f>
        <v>0</v>
      </c>
      <c r="E36" s="61" t="s">
        <v>43</v>
      </c>
      <c r="F36" s="62"/>
      <c r="G36" s="62"/>
      <c r="H36" s="65"/>
      <c r="I36" s="62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3.5" customHeight="1">
      <c r="A37" s="62"/>
      <c r="B37" s="62"/>
      <c r="C37" s="65"/>
      <c r="E37" s="60" t="s">
        <v>44</v>
      </c>
      <c r="F37" s="62"/>
      <c r="G37" s="62"/>
      <c r="H37" s="65"/>
      <c r="I37" s="62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4.25" customHeight="1">
      <c r="A38" s="60" t="s">
        <v>45</v>
      </c>
      <c r="B38" s="62"/>
      <c r="C38" s="67">
        <f>(C35+C36)</f>
        <v>0</v>
      </c>
      <c r="E38" s="62"/>
      <c r="F38" s="62"/>
      <c r="G38" s="62"/>
      <c r="H38" s="62"/>
      <c r="I38" s="71">
        <f>(I31-I34)</f>
        <v>0</v>
      </c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4.25" customHeight="1">
      <c r="A39" s="61" t="s">
        <v>46</v>
      </c>
      <c r="B39" s="62"/>
      <c r="C39" s="67">
        <f>(C38*0.53)</f>
        <v>0</v>
      </c>
      <c r="E39" s="60" t="s">
        <v>47</v>
      </c>
      <c r="F39" s="62"/>
      <c r="G39" s="62"/>
      <c r="H39" s="62"/>
      <c r="I39" s="62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4.25" customHeight="1">
      <c r="A40" s="62"/>
      <c r="B40" s="62"/>
      <c r="C40" s="62"/>
      <c r="D40" s="65"/>
      <c r="E40" s="62"/>
      <c r="F40" s="62"/>
      <c r="G40" s="62"/>
      <c r="H40" s="62"/>
      <c r="I40" s="71">
        <f>(I32-I34)</f>
        <v>0</v>
      </c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2.75" customHeight="1">
      <c r="A41" s="61" t="s">
        <v>48</v>
      </c>
      <c r="B41" s="62"/>
      <c r="C41" s="62"/>
      <c r="D41" s="65"/>
      <c r="E41" s="62"/>
      <c r="F41" s="62"/>
      <c r="G41" s="62"/>
      <c r="H41" s="62"/>
      <c r="I41" s="62"/>
      <c r="J41" s="62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2.75" customHeight="1">
      <c r="A42" s="61" t="s">
        <v>49</v>
      </c>
      <c r="B42" s="62"/>
      <c r="C42" s="62"/>
      <c r="D42" s="65"/>
      <c r="E42" s="62"/>
      <c r="F42" s="62"/>
      <c r="G42" s="62"/>
      <c r="H42" s="62"/>
      <c r="I42" s="62"/>
      <c r="J42" s="62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2.75" customHeight="1">
      <c r="A43" s="61" t="s">
        <v>50</v>
      </c>
      <c r="B43" s="62"/>
      <c r="C43" s="62"/>
      <c r="D43" s="65"/>
      <c r="E43" s="62"/>
      <c r="F43" s="62"/>
      <c r="G43" s="62"/>
      <c r="H43" s="62"/>
      <c r="I43" s="62"/>
      <c r="J43" s="62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2.75" customHeight="1">
      <c r="A44" s="61" t="s">
        <v>51</v>
      </c>
      <c r="B44" s="62"/>
      <c r="C44" s="62"/>
      <c r="D44" s="65"/>
      <c r="E44" s="62"/>
      <c r="F44" s="62"/>
      <c r="G44" s="62"/>
      <c r="H44" s="62"/>
      <c r="I44" s="62"/>
      <c r="J44" s="6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2.75" customHeight="1">
      <c r="A45" s="60"/>
      <c r="B45" s="62"/>
      <c r="C45" s="62"/>
      <c r="D45" s="65"/>
      <c r="E45" s="62"/>
      <c r="F45" s="62"/>
      <c r="G45" s="62"/>
      <c r="H45" s="62"/>
      <c r="I45" s="65"/>
      <c r="J45" s="6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2.75" customHeight="1">
      <c r="A46" s="60" t="s">
        <v>52</v>
      </c>
      <c r="B46" s="62"/>
      <c r="C46" s="62"/>
      <c r="D46" s="65"/>
      <c r="E46" s="62"/>
      <c r="F46" s="62"/>
      <c r="G46" s="62"/>
      <c r="H46" s="62"/>
      <c r="I46" s="65"/>
      <c r="J46" s="6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75" customHeight="1">
      <c r="A47" s="60" t="s">
        <v>53</v>
      </c>
      <c r="B47" s="62"/>
      <c r="C47" s="62"/>
      <c r="D47" s="65"/>
      <c r="E47" s="62"/>
      <c r="F47" s="62"/>
      <c r="G47" s="62"/>
      <c r="H47" s="62"/>
      <c r="I47" s="65"/>
      <c r="J47" s="6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2.75" customHeight="1">
      <c r="A48" s="60" t="s">
        <v>54</v>
      </c>
      <c r="B48" s="62"/>
      <c r="C48" s="62"/>
      <c r="D48" s="65"/>
      <c r="E48" s="62"/>
      <c r="F48" s="62"/>
      <c r="G48" s="62"/>
      <c r="H48" s="62"/>
      <c r="I48" s="62"/>
      <c r="J48" s="6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2.75" customHeight="1">
      <c r="A49" s="60" t="s">
        <v>55</v>
      </c>
      <c r="B49" s="62"/>
      <c r="C49" s="62"/>
      <c r="D49" s="65"/>
      <c r="E49" s="62"/>
      <c r="F49" s="62"/>
      <c r="G49" s="62"/>
      <c r="H49" s="62"/>
      <c r="I49" s="62"/>
      <c r="J49" s="62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2.75" customHeight="1">
      <c r="A50" s="62"/>
      <c r="B50" s="62"/>
      <c r="C50" s="62"/>
      <c r="D50" s="65"/>
      <c r="E50" s="62"/>
      <c r="F50" s="62"/>
      <c r="G50" s="62"/>
      <c r="H50" s="62"/>
      <c r="I50" s="62"/>
      <c r="J50" s="62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2.75" customHeight="1">
      <c r="A51" s="60" t="s">
        <v>7</v>
      </c>
      <c r="B51" s="52"/>
      <c r="C51" s="53"/>
      <c r="D51" s="53"/>
      <c r="E51" s="54"/>
      <c r="F51" s="63" t="s">
        <v>6</v>
      </c>
      <c r="G51" s="55"/>
      <c r="H51" s="62"/>
      <c r="I51" s="62"/>
      <c r="J51" s="62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2.75" customHeight="1">
      <c r="A52" s="62"/>
      <c r="B52" s="62"/>
      <c r="C52" s="62"/>
      <c r="D52" s="62"/>
      <c r="E52" s="62"/>
      <c r="F52" s="63"/>
      <c r="G52" s="62"/>
      <c r="H52" s="62"/>
      <c r="I52" s="62"/>
      <c r="J52" s="62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2.75" customHeight="1">
      <c r="A53" s="60" t="s">
        <v>56</v>
      </c>
      <c r="B53" s="62"/>
      <c r="C53" s="52"/>
      <c r="D53" s="53"/>
      <c r="E53" s="54"/>
      <c r="F53" s="63" t="s">
        <v>6</v>
      </c>
      <c r="G53" s="55"/>
      <c r="H53" s="62"/>
      <c r="I53" s="62"/>
      <c r="J53" s="62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2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2.75" customHeight="1">
      <c r="A55" s="61" t="s">
        <v>57</v>
      </c>
      <c r="B55" s="98"/>
      <c r="C55" s="98"/>
      <c r="D55" s="98"/>
      <c r="E55" s="98"/>
      <c r="F55" s="98"/>
      <c r="G55" s="98"/>
      <c r="H55" s="96"/>
      <c r="I55" s="96"/>
      <c r="J55" s="62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2.75" customHeight="1">
      <c r="A56" s="58"/>
      <c r="B56" s="99"/>
      <c r="C56" s="99"/>
      <c r="D56" s="99"/>
      <c r="E56" s="99"/>
      <c r="F56" s="99"/>
      <c r="G56" s="99"/>
      <c r="H56" s="97"/>
      <c r="I56" s="97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2.75" customHeight="1">
      <c r="A57" s="72" t="s">
        <v>58</v>
      </c>
      <c r="B57" s="58"/>
      <c r="C57" s="99"/>
      <c r="D57" s="99"/>
      <c r="E57" s="99"/>
      <c r="F57" s="99"/>
      <c r="G57" s="99"/>
      <c r="H57" s="99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2.75" customHeight="1">
      <c r="A58" s="58"/>
      <c r="B58" s="58"/>
      <c r="C58" s="99"/>
      <c r="D58" s="99"/>
      <c r="E58" s="99"/>
      <c r="F58" s="99"/>
      <c r="G58" s="99"/>
      <c r="H58" s="99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2.75" customHeight="1">
      <c r="A59" s="58"/>
      <c r="B59" s="58"/>
      <c r="C59" s="99"/>
      <c r="D59" s="99"/>
      <c r="E59" s="99"/>
      <c r="F59" s="99"/>
      <c r="G59" s="99"/>
      <c r="H59" s="99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2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2.75" customHeight="1">
      <c r="A61" s="73" t="s">
        <v>59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2.75" customHeight="1">
      <c r="A63" s="74" t="s">
        <v>60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2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2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2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2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2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2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2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2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2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2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2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2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2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2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2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2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2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2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2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2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2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2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2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2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2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2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2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2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2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2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2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2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2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2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2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2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2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2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2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2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2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2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2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2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2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2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2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2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2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2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2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2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2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2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2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2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2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2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2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2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2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2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2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2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2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2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2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2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2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2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2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2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2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2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2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2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2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2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2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2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2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2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2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2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2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2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2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2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2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2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2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2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2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2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2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2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2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2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2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2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2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2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2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2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2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2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2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2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2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2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2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2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2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2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2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2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2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2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2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2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2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2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2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2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2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2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2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2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2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2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2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2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2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2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2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2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2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2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2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2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2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2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2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2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2.7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2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2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2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2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2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2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2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2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2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2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2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2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2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2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2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2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2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2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2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2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2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2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2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2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2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2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.7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.7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.7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5.7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5.7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5.7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5.7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</sheetData>
  <sheetProtection algorithmName="SHA-512" hashValue="ZI9nppWb4ENlrcjvVNN2njaPc6D9D5hSdbVoe3+Hkhq9ytqndJGOJaNh4R6O7+uHZDFvV6pfZFHTK0uAaSgQHA==" saltValue="Mz02hccZq1eLI7DDf7ZLnA==" spinCount="100000" sheet="1" objects="1" scenarios="1"/>
  <mergeCells count="17">
    <mergeCell ref="B55:G55"/>
    <mergeCell ref="B56:G56"/>
    <mergeCell ref="C57:H57"/>
    <mergeCell ref="C58:H58"/>
    <mergeCell ref="C59:H59"/>
    <mergeCell ref="B17:D17"/>
    <mergeCell ref="B19:C19"/>
    <mergeCell ref="D21:F21"/>
    <mergeCell ref="B23:D23"/>
    <mergeCell ref="G23:I23"/>
    <mergeCell ref="B13:E13"/>
    <mergeCell ref="B15:E15"/>
    <mergeCell ref="A3:I3"/>
    <mergeCell ref="A4:I4"/>
    <mergeCell ref="A5:I5"/>
    <mergeCell ref="B9:F9"/>
    <mergeCell ref="B11:F11"/>
  </mergeCells>
  <dataValidations count="1">
    <dataValidation type="list" allowBlank="1" showErrorMessage="1" sqref="I19 B21" xr:uid="{00000000-0002-0000-0000-000000000000}">
      <formula1>"Yes,No"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abSelected="1" zoomScale="90" zoomScaleNormal="90" workbookViewId="0">
      <selection activeCell="P34" sqref="P34"/>
    </sheetView>
  </sheetViews>
  <sheetFormatPr defaultColWidth="14.42578125" defaultRowHeight="15" customHeight="1"/>
  <cols>
    <col min="1" max="1" width="21.7109375" customWidth="1"/>
    <col min="2" max="2" width="10" customWidth="1"/>
    <col min="3" max="3" width="7" customWidth="1"/>
    <col min="4" max="4" width="14.140625" customWidth="1"/>
    <col min="5" max="5" width="8.28515625" customWidth="1"/>
    <col min="6" max="6" width="13.7109375" customWidth="1"/>
    <col min="7" max="7" width="11.5703125" customWidth="1"/>
    <col min="8" max="8" width="16.7109375" customWidth="1"/>
    <col min="9" max="9" width="11.7109375" customWidth="1"/>
    <col min="10" max="10" width="9.7109375" customWidth="1"/>
  </cols>
  <sheetData>
    <row r="1" spans="1:26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92" t="s">
        <v>1</v>
      </c>
      <c r="B4" s="93"/>
      <c r="C4" s="93"/>
      <c r="D4" s="93"/>
      <c r="E4" s="93"/>
      <c r="F4" s="93"/>
      <c r="G4" s="93"/>
      <c r="H4" s="93"/>
      <c r="I4" s="9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92" t="s">
        <v>2</v>
      </c>
      <c r="B5" s="93"/>
      <c r="C5" s="93"/>
      <c r="D5" s="93"/>
      <c r="E5" s="93"/>
      <c r="F5" s="93"/>
      <c r="G5" s="93"/>
      <c r="H5" s="93"/>
      <c r="I5" s="9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92" t="s">
        <v>3</v>
      </c>
      <c r="B6" s="93"/>
      <c r="C6" s="93"/>
      <c r="D6" s="93"/>
      <c r="E6" s="93"/>
      <c r="F6" s="93"/>
      <c r="G6" s="93"/>
      <c r="H6" s="93"/>
      <c r="I6" s="9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9" t="s">
        <v>61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6" t="s">
        <v>5</v>
      </c>
      <c r="B10" s="77"/>
      <c r="C10" s="78"/>
      <c r="D10" s="78"/>
      <c r="E10" s="78"/>
      <c r="F10" s="79"/>
      <c r="H10" s="5" t="s">
        <v>6</v>
      </c>
      <c r="I10" s="4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6" t="s">
        <v>7</v>
      </c>
      <c r="B12" s="77"/>
      <c r="C12" s="78"/>
      <c r="D12" s="78"/>
      <c r="E12" s="78"/>
      <c r="F12" s="79"/>
      <c r="H12" s="5" t="s">
        <v>8</v>
      </c>
      <c r="I12" s="4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6" t="s">
        <v>9</v>
      </c>
      <c r="B14" s="77"/>
      <c r="C14" s="78"/>
      <c r="D14" s="78"/>
      <c r="E14" s="79"/>
      <c r="F14" s="5" t="s">
        <v>10</v>
      </c>
      <c r="G14" s="43"/>
      <c r="H14" s="5" t="s">
        <v>11</v>
      </c>
      <c r="I14" s="43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6" t="s">
        <v>13</v>
      </c>
      <c r="B16" s="83"/>
      <c r="C16" s="78"/>
      <c r="D16" s="79"/>
      <c r="E16" s="4"/>
      <c r="F16" s="5" t="s">
        <v>14</v>
      </c>
      <c r="G16" s="43"/>
      <c r="H16" s="8"/>
      <c r="I16" s="18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6" t="s">
        <v>15</v>
      </c>
      <c r="B18" s="77"/>
      <c r="C18" s="79"/>
      <c r="D18" s="8" t="s">
        <v>16</v>
      </c>
      <c r="F18" s="4"/>
      <c r="G18" s="4"/>
      <c r="H18" s="4"/>
      <c r="I18" s="4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6"/>
      <c r="B19" s="4"/>
      <c r="C19" s="4"/>
      <c r="D19" s="5"/>
      <c r="E19" s="4"/>
      <c r="F19" s="4"/>
      <c r="G19" s="6"/>
      <c r="H19" s="4"/>
      <c r="I19" s="19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6" t="s">
        <v>17</v>
      </c>
      <c r="B20" s="44"/>
      <c r="C20" s="6" t="s">
        <v>18</v>
      </c>
      <c r="D20" s="84"/>
      <c r="E20" s="78"/>
      <c r="F20" s="79"/>
      <c r="G20" s="6" t="s">
        <v>19</v>
      </c>
      <c r="H20" s="4"/>
      <c r="I20" s="45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6" t="s">
        <v>20</v>
      </c>
      <c r="B22" s="77"/>
      <c r="C22" s="78"/>
      <c r="D22" s="79"/>
      <c r="E22" s="6" t="s">
        <v>21</v>
      </c>
      <c r="F22" s="4"/>
      <c r="G22" s="85"/>
      <c r="H22" s="78"/>
      <c r="I22" s="79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9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9" t="s">
        <v>23</v>
      </c>
      <c r="B26" s="4"/>
      <c r="C26" s="4"/>
      <c r="D26" s="4"/>
      <c r="E26" s="4"/>
      <c r="F26" s="9" t="s">
        <v>24</v>
      </c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6" t="s">
        <v>25</v>
      </c>
      <c r="B27" s="4"/>
      <c r="C27" s="4"/>
      <c r="D27" s="46">
        <v>0</v>
      </c>
      <c r="E27" s="4"/>
      <c r="F27" s="9" t="s">
        <v>26</v>
      </c>
      <c r="G27" s="4"/>
      <c r="H27" s="4"/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 t="s">
        <v>27</v>
      </c>
      <c r="B28" s="4"/>
      <c r="C28" s="4"/>
      <c r="D28" s="7"/>
      <c r="E28" s="4"/>
      <c r="F28" s="6" t="s">
        <v>28</v>
      </c>
      <c r="G28" s="4"/>
      <c r="H28" s="4"/>
      <c r="I28" s="47">
        <v>0</v>
      </c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6" t="s">
        <v>62</v>
      </c>
      <c r="B29" s="4"/>
      <c r="C29" s="4"/>
      <c r="D29" s="10">
        <f>(D27*0.8)</f>
        <v>0</v>
      </c>
      <c r="E29" s="4"/>
      <c r="F29" s="6" t="s">
        <v>30</v>
      </c>
      <c r="G29" s="4"/>
      <c r="H29" s="4"/>
      <c r="I29" s="48">
        <v>0</v>
      </c>
      <c r="J29" s="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4"/>
      <c r="B30" s="4"/>
      <c r="C30" s="4"/>
      <c r="D30" s="7"/>
      <c r="E30" s="4"/>
      <c r="F30" s="6" t="s">
        <v>31</v>
      </c>
      <c r="G30" s="4"/>
      <c r="H30" s="4"/>
      <c r="I30" s="48">
        <v>0</v>
      </c>
      <c r="J30" s="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9" t="s">
        <v>32</v>
      </c>
      <c r="B31" s="4"/>
      <c r="C31" s="4"/>
      <c r="D31" s="7"/>
      <c r="E31" s="4"/>
      <c r="F31" s="6" t="s">
        <v>63</v>
      </c>
      <c r="G31" s="4"/>
      <c r="H31" s="4"/>
      <c r="I31" s="10">
        <f>I28+I29+I30</f>
        <v>0</v>
      </c>
      <c r="J31" s="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6" t="s">
        <v>64</v>
      </c>
      <c r="B32" s="4"/>
      <c r="C32" s="4"/>
      <c r="D32" s="49">
        <v>0</v>
      </c>
      <c r="E32" s="4"/>
      <c r="F32" s="6" t="s">
        <v>65</v>
      </c>
      <c r="G32" s="4"/>
      <c r="H32" s="4"/>
      <c r="I32" s="50">
        <v>0</v>
      </c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6" t="s">
        <v>36</v>
      </c>
      <c r="B33" s="4"/>
      <c r="C33" s="4"/>
      <c r="D33" s="51">
        <v>0</v>
      </c>
      <c r="E33" s="4"/>
      <c r="F33" s="6" t="s">
        <v>37</v>
      </c>
      <c r="G33" s="4"/>
      <c r="H33" s="4"/>
      <c r="I33" s="11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6" t="s">
        <v>38</v>
      </c>
      <c r="B34" s="4"/>
      <c r="C34" s="4"/>
      <c r="D34" s="51">
        <v>0</v>
      </c>
      <c r="E34" s="4"/>
      <c r="F34" s="6" t="s">
        <v>39</v>
      </c>
      <c r="G34" s="4"/>
      <c r="H34" s="4"/>
      <c r="I34" s="12">
        <f>(D39)</f>
        <v>0</v>
      </c>
      <c r="J34" s="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9" t="s">
        <v>40</v>
      </c>
      <c r="B35" s="4"/>
      <c r="C35" s="4"/>
      <c r="D35" s="10">
        <f>(D32+D33+D34)</f>
        <v>0</v>
      </c>
      <c r="E35" s="4"/>
      <c r="F35" s="6" t="s">
        <v>41</v>
      </c>
      <c r="G35" s="4"/>
      <c r="H35" s="4"/>
      <c r="I35" s="4"/>
      <c r="J35" s="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6" t="s">
        <v>42</v>
      </c>
      <c r="B36" s="4"/>
      <c r="C36" s="4"/>
      <c r="D36" s="13">
        <f>(D29)</f>
        <v>0</v>
      </c>
      <c r="E36" s="4"/>
      <c r="F36" s="9" t="s">
        <v>43</v>
      </c>
      <c r="G36" s="4"/>
      <c r="H36" s="4"/>
      <c r="I36" s="4"/>
      <c r="J36" s="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4"/>
      <c r="B37" s="4"/>
      <c r="C37" s="4"/>
      <c r="D37" s="7"/>
      <c r="E37" s="4"/>
      <c r="F37" s="6" t="s">
        <v>44</v>
      </c>
      <c r="G37" s="4"/>
      <c r="H37" s="4"/>
      <c r="I37" s="4"/>
      <c r="J37" s="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6" t="s">
        <v>45</v>
      </c>
      <c r="B38" s="4"/>
      <c r="C38" s="4"/>
      <c r="D38" s="10">
        <f>(D35+D36)</f>
        <v>0</v>
      </c>
      <c r="E38" s="4"/>
      <c r="F38" s="4"/>
      <c r="G38" s="4"/>
      <c r="H38" s="4"/>
      <c r="I38" s="14">
        <f>(I31-I34)</f>
        <v>0</v>
      </c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9" t="s">
        <v>66</v>
      </c>
      <c r="B39" s="4"/>
      <c r="C39" s="4"/>
      <c r="D39" s="10">
        <f>(D38*0.43)</f>
        <v>0</v>
      </c>
      <c r="E39" s="4"/>
      <c r="F39" s="6" t="s">
        <v>47</v>
      </c>
      <c r="G39" s="4"/>
      <c r="H39" s="4"/>
      <c r="I39" s="4"/>
      <c r="J39" s="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4"/>
      <c r="B40" s="4"/>
      <c r="C40" s="4"/>
      <c r="D40" s="7"/>
      <c r="E40" s="4"/>
      <c r="F40" s="4"/>
      <c r="G40" s="4"/>
      <c r="H40" s="4"/>
      <c r="I40" s="14">
        <f>(I32-I34)</f>
        <v>0</v>
      </c>
      <c r="J40" s="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6" t="s">
        <v>52</v>
      </c>
      <c r="B41" s="4"/>
      <c r="C41" s="4"/>
      <c r="D41" s="7"/>
      <c r="E41" s="4"/>
      <c r="F41" s="4"/>
      <c r="G41" s="4"/>
      <c r="H41" s="4"/>
      <c r="I41" s="7"/>
      <c r="J41" s="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6" t="s">
        <v>53</v>
      </c>
      <c r="B42" s="4"/>
      <c r="C42" s="4"/>
      <c r="D42" s="7"/>
      <c r="E42" s="4"/>
      <c r="F42" s="4"/>
      <c r="G42" s="4"/>
      <c r="H42" s="4"/>
      <c r="I42" s="7"/>
      <c r="J42" s="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6" t="s">
        <v>54</v>
      </c>
      <c r="B43" s="4"/>
      <c r="C43" s="4"/>
      <c r="D43" s="7"/>
      <c r="E43" s="4"/>
      <c r="F43" s="4"/>
      <c r="G43" s="4"/>
      <c r="H43" s="4"/>
      <c r="I43" s="7"/>
      <c r="J43" s="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6" t="s">
        <v>55</v>
      </c>
      <c r="B44" s="4"/>
      <c r="C44" s="4"/>
      <c r="D44" s="7"/>
      <c r="E44" s="4"/>
      <c r="F44" s="4"/>
      <c r="G44" s="4"/>
      <c r="H44" s="4"/>
      <c r="I44" s="7"/>
      <c r="J44" s="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4"/>
      <c r="B45" s="4"/>
      <c r="C45" s="4"/>
      <c r="D45" s="7"/>
      <c r="E45" s="4"/>
      <c r="F45" s="4"/>
      <c r="G45" s="4"/>
      <c r="H45" s="4"/>
      <c r="I45" s="4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6" t="s">
        <v>7</v>
      </c>
      <c r="B46" s="86"/>
      <c r="C46" s="87"/>
      <c r="D46" s="87"/>
      <c r="E46" s="88"/>
      <c r="F46" s="5" t="s">
        <v>6</v>
      </c>
      <c r="G46" s="55"/>
      <c r="H46" s="4"/>
      <c r="I46" s="4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4"/>
      <c r="B47" s="4"/>
      <c r="C47" s="4"/>
      <c r="D47" s="4"/>
      <c r="E47" s="4"/>
      <c r="F47" s="5"/>
      <c r="G47" s="4"/>
      <c r="H47" s="4"/>
      <c r="I47" s="4"/>
      <c r="J47" s="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6" t="s">
        <v>56</v>
      </c>
      <c r="B48" s="4"/>
      <c r="C48" s="89"/>
      <c r="D48" s="90"/>
      <c r="E48" s="91"/>
      <c r="F48" s="5" t="s">
        <v>6</v>
      </c>
      <c r="G48" s="55"/>
      <c r="H48" s="4"/>
      <c r="I48" s="4"/>
      <c r="J48" s="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9" t="s">
        <v>57</v>
      </c>
      <c r="B50" s="98"/>
      <c r="C50" s="98"/>
      <c r="D50" s="98"/>
      <c r="E50" s="98"/>
      <c r="F50" s="98"/>
      <c r="G50" s="98"/>
      <c r="H50" s="98"/>
      <c r="I50" s="98"/>
      <c r="J50" s="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99"/>
      <c r="C51" s="99"/>
      <c r="D51" s="99"/>
      <c r="E51" s="99"/>
      <c r="F51" s="99"/>
      <c r="G51" s="99"/>
      <c r="H51" s="99"/>
      <c r="I51" s="99"/>
      <c r="J51" s="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5" t="s">
        <v>58</v>
      </c>
      <c r="B52" s="99"/>
      <c r="C52" s="99"/>
      <c r="D52" s="99"/>
      <c r="E52" s="99"/>
      <c r="F52" s="99"/>
      <c r="G52" s="99"/>
      <c r="H52" s="99"/>
      <c r="I52" s="99"/>
      <c r="J52" s="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99"/>
      <c r="C53" s="99"/>
      <c r="D53" s="99"/>
      <c r="E53" s="99"/>
      <c r="F53" s="99"/>
      <c r="G53" s="99"/>
      <c r="H53" s="99"/>
      <c r="I53" s="99"/>
      <c r="J53" s="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99"/>
      <c r="C54" s="99"/>
      <c r="D54" s="99"/>
      <c r="E54" s="99"/>
      <c r="F54" s="99"/>
      <c r="G54" s="99"/>
      <c r="H54" s="99"/>
      <c r="I54" s="99"/>
      <c r="J54" s="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16" t="s">
        <v>59</v>
      </c>
      <c r="B56" s="2"/>
      <c r="C56" s="2"/>
      <c r="D56" s="2"/>
      <c r="E56" s="2"/>
      <c r="F56" s="2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17" t="s">
        <v>60</v>
      </c>
      <c r="B58" s="2"/>
      <c r="C58" s="2"/>
      <c r="D58" s="2"/>
      <c r="E58" s="2"/>
      <c r="F58" s="2"/>
      <c r="G58" s="2"/>
      <c r="H58" s="2"/>
      <c r="I58" s="2"/>
      <c r="J58" s="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4"/>
      <c r="I59" s="4"/>
      <c r="J59" s="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4"/>
      <c r="I60" s="4"/>
      <c r="J60" s="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sheetProtection algorithmName="SHA-512" hashValue="V6Poqo9VnBs2P0DpfxgosixbDnyJJZWRw+LFhPxW5HI3SEH07uCfojh5yPujf1jpFSgWBVoZZejaUqGHxU0Wjg==" saltValue="r1pR6iDNmIMANdAvZiQkBg==" spinCount="100000" sheet="1" objects="1" scenarios="1"/>
  <mergeCells count="18">
    <mergeCell ref="B50:I50"/>
    <mergeCell ref="B51:I51"/>
    <mergeCell ref="B52:I52"/>
    <mergeCell ref="B53:I53"/>
    <mergeCell ref="B54:I54"/>
    <mergeCell ref="G22:I22"/>
    <mergeCell ref="A4:I4"/>
    <mergeCell ref="A5:I5"/>
    <mergeCell ref="A6:I6"/>
    <mergeCell ref="B10:F10"/>
    <mergeCell ref="B12:F12"/>
    <mergeCell ref="B14:E14"/>
    <mergeCell ref="B16:D16"/>
    <mergeCell ref="B46:E46"/>
    <mergeCell ref="C48:E48"/>
    <mergeCell ref="B18:C18"/>
    <mergeCell ref="D20:F20"/>
    <mergeCell ref="B22:D22"/>
  </mergeCells>
  <dataValidations count="1">
    <dataValidation type="list" allowBlank="1" showErrorMessage="1" sqref="I18 B20" xr:uid="{00000000-0002-0000-0100-000000000000}">
      <formula1>"Yes,No"</formula1>
    </dataValidation>
  </dataValidation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19" workbookViewId="0">
      <selection activeCell="P30" sqref="P30"/>
    </sheetView>
  </sheetViews>
  <sheetFormatPr defaultColWidth="14.42578125" defaultRowHeight="15" customHeight="1"/>
  <cols>
    <col min="1" max="1" width="10.7109375" customWidth="1"/>
    <col min="2" max="2" width="4.7109375" customWidth="1"/>
    <col min="3" max="3" width="8.5703125" customWidth="1"/>
    <col min="4" max="4" width="8.42578125" customWidth="1"/>
    <col min="5" max="6" width="8.28515625" customWidth="1"/>
    <col min="7" max="7" width="9.140625" customWidth="1"/>
    <col min="8" max="8" width="8.28515625" customWidth="1"/>
    <col min="9" max="9" width="11" customWidth="1"/>
    <col min="10" max="12" width="8.28515625" customWidth="1"/>
    <col min="13" max="15" width="9.7109375" customWidth="1"/>
  </cols>
  <sheetData>
    <row r="1" spans="1:26" ht="12.75" customHeight="1">
      <c r="A1" s="20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92" t="s">
        <v>67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94" t="s">
        <v>68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94" t="s">
        <v>69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1" t="s">
        <v>70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95" t="s">
        <v>71</v>
      </c>
      <c r="B10" s="93"/>
      <c r="C10" s="23" t="s">
        <v>72</v>
      </c>
      <c r="D10" s="24" t="s">
        <v>73</v>
      </c>
      <c r="E10" s="25" t="s">
        <v>74</v>
      </c>
      <c r="F10" s="24" t="s">
        <v>73</v>
      </c>
      <c r="G10" s="25" t="s">
        <v>75</v>
      </c>
      <c r="H10" s="24" t="s">
        <v>73</v>
      </c>
      <c r="I10" s="25" t="s">
        <v>76</v>
      </c>
      <c r="J10" s="24" t="s">
        <v>73</v>
      </c>
      <c r="K10" s="25" t="s">
        <v>77</v>
      </c>
      <c r="L10" s="26" t="s">
        <v>73</v>
      </c>
      <c r="M10" s="2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7"/>
      <c r="B11" s="22"/>
      <c r="C11" s="28" t="s">
        <v>78</v>
      </c>
      <c r="D11" s="29" t="s">
        <v>72</v>
      </c>
      <c r="E11" s="30" t="s">
        <v>78</v>
      </c>
      <c r="F11" s="29" t="s">
        <v>74</v>
      </c>
      <c r="G11" s="30" t="s">
        <v>78</v>
      </c>
      <c r="H11" s="29" t="s">
        <v>75</v>
      </c>
      <c r="I11" s="30" t="s">
        <v>78</v>
      </c>
      <c r="J11" s="29" t="s">
        <v>76</v>
      </c>
      <c r="K11" s="30" t="s">
        <v>78</v>
      </c>
      <c r="L11" s="31" t="s">
        <v>77</v>
      </c>
      <c r="M11" s="2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1" t="s">
        <v>79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2" t="s">
        <v>80</v>
      </c>
      <c r="B13" s="22"/>
      <c r="C13" s="75">
        <v>790</v>
      </c>
      <c r="D13" s="33">
        <f>(C13*0.25)+(C13)</f>
        <v>987.5</v>
      </c>
      <c r="E13" s="75">
        <v>836</v>
      </c>
      <c r="F13" s="33">
        <f>(E13*0.25)+(E13)</f>
        <v>1045</v>
      </c>
      <c r="G13" s="75">
        <v>1047</v>
      </c>
      <c r="H13" s="33">
        <f>(G13*0.25)+(G13)</f>
        <v>1308.75</v>
      </c>
      <c r="I13" s="75">
        <v>1475</v>
      </c>
      <c r="J13" s="33">
        <f>(I13*0.25)+(I13)</f>
        <v>1843.75</v>
      </c>
      <c r="K13" s="75">
        <v>1777</v>
      </c>
      <c r="L13" s="33">
        <f>(K13*0.25)+(K13)</f>
        <v>2221.25</v>
      </c>
      <c r="M13" s="2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1" t="s">
        <v>81</v>
      </c>
      <c r="B14" s="22"/>
      <c r="C14" s="22"/>
      <c r="D14" s="34"/>
      <c r="E14" s="22"/>
      <c r="F14" s="34"/>
      <c r="G14" s="22"/>
      <c r="H14" s="34"/>
      <c r="I14" s="22"/>
      <c r="J14" s="34"/>
      <c r="K14" s="22"/>
      <c r="L14" s="34"/>
      <c r="M14" s="2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32" t="s">
        <v>82</v>
      </c>
      <c r="B15" s="22"/>
      <c r="C15" s="75">
        <v>1016</v>
      </c>
      <c r="D15" s="33">
        <f>(C15*0.25)+(C15)</f>
        <v>1270</v>
      </c>
      <c r="E15" s="75">
        <v>1108</v>
      </c>
      <c r="F15" s="33">
        <f>(E15*0.25)+(E15)</f>
        <v>1385</v>
      </c>
      <c r="G15" s="75">
        <v>1350</v>
      </c>
      <c r="H15" s="33">
        <f>(G15*0.25)+(G15)</f>
        <v>1687.5</v>
      </c>
      <c r="I15" s="75">
        <v>1831</v>
      </c>
      <c r="J15" s="33">
        <f>(I15*0.25)+(I15)</f>
        <v>2288.75</v>
      </c>
      <c r="K15" s="75">
        <v>2229</v>
      </c>
      <c r="L15" s="33">
        <f>(K15*0.25)+(K15)</f>
        <v>2786.25</v>
      </c>
      <c r="M15" s="3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1" t="s">
        <v>83</v>
      </c>
      <c r="B16" s="22"/>
      <c r="C16" s="22"/>
      <c r="D16" s="34"/>
      <c r="E16" s="22"/>
      <c r="F16" s="34"/>
      <c r="G16" s="22"/>
      <c r="H16" s="34"/>
      <c r="I16" s="22"/>
      <c r="J16" s="34"/>
      <c r="K16" s="22"/>
      <c r="L16" s="34"/>
      <c r="M16" s="2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32" t="s">
        <v>84</v>
      </c>
      <c r="B17" s="22"/>
      <c r="C17" s="75">
        <v>1086</v>
      </c>
      <c r="D17" s="33">
        <f>(C17*0.25)+(C17)</f>
        <v>1357.5</v>
      </c>
      <c r="E17" s="75">
        <v>1093</v>
      </c>
      <c r="F17" s="33">
        <f>(E17*0.25)+(E17)</f>
        <v>1366.25</v>
      </c>
      <c r="G17" s="75">
        <v>1253</v>
      </c>
      <c r="H17" s="33">
        <f>(G17*0.25)+(G17)</f>
        <v>1566.25</v>
      </c>
      <c r="I17" s="75">
        <v>1766</v>
      </c>
      <c r="J17" s="33">
        <f>(I17*0.25)+(I17)</f>
        <v>2207.5</v>
      </c>
      <c r="K17" s="75">
        <v>2126</v>
      </c>
      <c r="L17" s="33">
        <f>(K17*0.25)+(K17)</f>
        <v>2657.5</v>
      </c>
      <c r="M17" s="35"/>
      <c r="N17" s="7"/>
      <c r="O17" s="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1" t="s">
        <v>85</v>
      </c>
      <c r="B18" s="22"/>
      <c r="C18" s="35"/>
      <c r="D18" s="36"/>
      <c r="E18" s="35"/>
      <c r="F18" s="36"/>
      <c r="G18" s="35"/>
      <c r="H18" s="36"/>
      <c r="I18" s="35"/>
      <c r="J18" s="36"/>
      <c r="K18" s="35"/>
      <c r="L18" s="36"/>
      <c r="M18" s="35"/>
      <c r="N18" s="7"/>
      <c r="O18" s="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32" t="s">
        <v>86</v>
      </c>
      <c r="B19" s="22"/>
      <c r="C19" s="75">
        <v>1121</v>
      </c>
      <c r="D19" s="33">
        <f>(C19*0.25)+(C19)</f>
        <v>1401.25</v>
      </c>
      <c r="E19" s="75">
        <v>1338</v>
      </c>
      <c r="F19" s="33">
        <f>(E19*0.25)+(E19)</f>
        <v>1672.5</v>
      </c>
      <c r="G19" s="75">
        <v>1606</v>
      </c>
      <c r="H19" s="33">
        <f>(G19*0.25)+(G19)</f>
        <v>2007.5</v>
      </c>
      <c r="I19" s="75">
        <v>2168</v>
      </c>
      <c r="J19" s="33">
        <f>(I19*0.25)+(I19)</f>
        <v>2710</v>
      </c>
      <c r="K19" s="75">
        <v>2452</v>
      </c>
      <c r="L19" s="33">
        <f>(K19*0.25)+(K19)</f>
        <v>3065</v>
      </c>
      <c r="M19" s="35"/>
      <c r="N19" s="7"/>
      <c r="O19" s="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1" t="s">
        <v>87</v>
      </c>
      <c r="B20" s="22"/>
      <c r="C20" s="35"/>
      <c r="D20" s="36"/>
      <c r="E20" s="35"/>
      <c r="F20" s="36"/>
      <c r="G20" s="35"/>
      <c r="H20" s="36"/>
      <c r="I20" s="35"/>
      <c r="J20" s="36"/>
      <c r="K20" s="35"/>
      <c r="L20" s="36"/>
      <c r="M20" s="35"/>
      <c r="N20" s="7"/>
      <c r="O20" s="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32" t="s">
        <v>88</v>
      </c>
      <c r="B21" s="22"/>
      <c r="C21" s="75">
        <v>1010</v>
      </c>
      <c r="D21" s="33">
        <f>(C21*0.25)+(C21)</f>
        <v>1262.5</v>
      </c>
      <c r="E21" s="75">
        <v>1099</v>
      </c>
      <c r="F21" s="33">
        <f>(E21*0.25)+(E21)</f>
        <v>1373.75</v>
      </c>
      <c r="G21" s="75">
        <v>1355</v>
      </c>
      <c r="H21" s="33">
        <f>(G21*0.25)+(G21)</f>
        <v>1693.75</v>
      </c>
      <c r="I21" s="75">
        <v>1856</v>
      </c>
      <c r="J21" s="33">
        <f>(I21*0.25)+(I21)</f>
        <v>2320</v>
      </c>
      <c r="K21" s="75">
        <v>2299</v>
      </c>
      <c r="L21" s="33">
        <f>(K21*0.25)+(K21)</f>
        <v>2873.75</v>
      </c>
      <c r="M21" s="35"/>
      <c r="N21" s="7"/>
      <c r="O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1" t="s">
        <v>89</v>
      </c>
      <c r="B22" s="22"/>
      <c r="C22" s="35"/>
      <c r="D22" s="37"/>
      <c r="E22" s="35"/>
      <c r="F22" s="35"/>
      <c r="G22" s="35"/>
      <c r="H22" s="35"/>
      <c r="I22" s="35"/>
      <c r="J22" s="35"/>
      <c r="K22" s="35"/>
      <c r="L22" s="35"/>
      <c r="M22" s="35"/>
      <c r="N22" s="7"/>
      <c r="O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2" t="s">
        <v>89</v>
      </c>
      <c r="B23" s="22"/>
      <c r="C23" s="75">
        <v>1383</v>
      </c>
      <c r="D23" s="33">
        <f>(C23*0.25)+(C23)</f>
        <v>1728.75</v>
      </c>
      <c r="E23" s="75">
        <v>1392</v>
      </c>
      <c r="F23" s="33">
        <f>(E23*0.25)+(E23)</f>
        <v>1740</v>
      </c>
      <c r="G23" s="75">
        <v>1807</v>
      </c>
      <c r="H23" s="33">
        <f>(G23*0.25)+(G23)</f>
        <v>2258.75</v>
      </c>
      <c r="I23" s="75">
        <v>2331</v>
      </c>
      <c r="J23" s="33">
        <f>(I23*0.25)+(I23)</f>
        <v>2913.75</v>
      </c>
      <c r="K23" s="75">
        <v>2525</v>
      </c>
      <c r="L23" s="33">
        <f>(K23*0.25)+(K23)</f>
        <v>3156.25</v>
      </c>
      <c r="M23" s="35"/>
      <c r="N23" s="7"/>
      <c r="O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1" t="s">
        <v>90</v>
      </c>
      <c r="B24" s="22"/>
      <c r="C24" s="35"/>
      <c r="D24" s="36"/>
      <c r="E24" s="35"/>
      <c r="F24" s="36"/>
      <c r="G24" s="35"/>
      <c r="H24" s="36"/>
      <c r="I24" s="35"/>
      <c r="J24" s="36"/>
      <c r="K24" s="35"/>
      <c r="L24" s="36"/>
      <c r="M24" s="35"/>
      <c r="N24" s="7"/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32" t="s">
        <v>90</v>
      </c>
      <c r="B25" s="22"/>
      <c r="C25" s="75">
        <v>763</v>
      </c>
      <c r="D25" s="33">
        <f>(C25*0.25)+(C25)</f>
        <v>953.75</v>
      </c>
      <c r="E25" s="75">
        <v>857</v>
      </c>
      <c r="F25" s="33">
        <f>(E25*0.25)+(E25)</f>
        <v>1071.25</v>
      </c>
      <c r="G25" s="75">
        <v>1126</v>
      </c>
      <c r="H25" s="33">
        <f>(G25*0.25)+(G25)</f>
        <v>1407.5</v>
      </c>
      <c r="I25" s="75">
        <v>1557</v>
      </c>
      <c r="J25" s="33">
        <f>(I25*0.25)+(I25)</f>
        <v>1946.25</v>
      </c>
      <c r="K25" s="75">
        <v>1911</v>
      </c>
      <c r="L25" s="33">
        <f>(K25*0.25)+(K25)</f>
        <v>2388.75</v>
      </c>
      <c r="M25" s="35"/>
      <c r="N25" s="7"/>
      <c r="O25" s="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2"/>
      <c r="B26" s="2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7"/>
      <c r="O26" s="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1" t="s">
        <v>91</v>
      </c>
      <c r="B27" s="22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7"/>
      <c r="O27" s="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95" t="s">
        <v>71</v>
      </c>
      <c r="B28" s="93"/>
      <c r="C28" s="23" t="s">
        <v>72</v>
      </c>
      <c r="D28" s="38" t="s">
        <v>73</v>
      </c>
      <c r="E28" s="25" t="s">
        <v>74</v>
      </c>
      <c r="F28" s="38" t="s">
        <v>73</v>
      </c>
      <c r="G28" s="25" t="s">
        <v>75</v>
      </c>
      <c r="H28" s="38" t="s">
        <v>73</v>
      </c>
      <c r="I28" s="25" t="s">
        <v>76</v>
      </c>
      <c r="J28" s="38" t="s">
        <v>73</v>
      </c>
      <c r="K28" s="25" t="s">
        <v>77</v>
      </c>
      <c r="L28" s="39" t="s">
        <v>73</v>
      </c>
      <c r="M28" s="35"/>
      <c r="N28" s="7"/>
      <c r="O28" s="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2"/>
      <c r="B29" s="22"/>
      <c r="C29" s="40"/>
      <c r="D29" s="29" t="s">
        <v>72</v>
      </c>
      <c r="E29" s="41"/>
      <c r="F29" s="29" t="s">
        <v>74</v>
      </c>
      <c r="G29" s="41"/>
      <c r="H29" s="29" t="s">
        <v>75</v>
      </c>
      <c r="I29" s="41"/>
      <c r="J29" s="29" t="s">
        <v>76</v>
      </c>
      <c r="K29" s="41"/>
      <c r="L29" s="31" t="s">
        <v>77</v>
      </c>
      <c r="M29" s="35"/>
      <c r="N29" s="7"/>
      <c r="O29" s="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5"/>
      <c r="N30" s="7"/>
      <c r="O30" s="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32" t="s">
        <v>92</v>
      </c>
      <c r="B31" s="22"/>
      <c r="C31" s="35">
        <v>617</v>
      </c>
      <c r="D31" s="33">
        <f t="shared" ref="D31:D49" si="0">(C31*0.25)+(C31)</f>
        <v>771.25</v>
      </c>
      <c r="E31" s="35">
        <v>752</v>
      </c>
      <c r="F31" s="33">
        <f t="shared" ref="F31:F49" si="1">(E31*0.25)+(E31)</f>
        <v>940</v>
      </c>
      <c r="G31" s="35">
        <v>905</v>
      </c>
      <c r="H31" s="33">
        <f t="shared" ref="H31:H49" si="2">(G31*0.25)+(G31)</f>
        <v>1131.25</v>
      </c>
      <c r="I31" s="35">
        <v>1252</v>
      </c>
      <c r="J31" s="33">
        <f t="shared" ref="J31:J49" si="3">(I31*0.25)+(I31)</f>
        <v>1565</v>
      </c>
      <c r="K31" s="35">
        <v>1375</v>
      </c>
      <c r="L31" s="33">
        <f t="shared" ref="L31:L49" si="4">(K31*0.25)+(K31)</f>
        <v>1718.75</v>
      </c>
      <c r="M31" s="35"/>
      <c r="N31" s="7"/>
      <c r="O31" s="7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32" t="s">
        <v>93</v>
      </c>
      <c r="B32" s="22"/>
      <c r="C32" s="35">
        <v>659</v>
      </c>
      <c r="D32" s="33">
        <f t="shared" si="0"/>
        <v>823.75</v>
      </c>
      <c r="E32" s="35">
        <v>809</v>
      </c>
      <c r="F32" s="33">
        <f t="shared" si="1"/>
        <v>1011.25</v>
      </c>
      <c r="G32" s="35">
        <v>972</v>
      </c>
      <c r="H32" s="33">
        <f t="shared" si="2"/>
        <v>1215</v>
      </c>
      <c r="I32" s="35">
        <v>1337</v>
      </c>
      <c r="J32" s="33">
        <f t="shared" si="3"/>
        <v>1671.25</v>
      </c>
      <c r="K32" s="35">
        <v>1591</v>
      </c>
      <c r="L32" s="33">
        <f t="shared" si="4"/>
        <v>1988.75</v>
      </c>
      <c r="M32" s="35"/>
      <c r="N32" s="7"/>
      <c r="O32" s="7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32" t="s">
        <v>94</v>
      </c>
      <c r="B33" s="22"/>
      <c r="C33" s="35">
        <v>613</v>
      </c>
      <c r="D33" s="33">
        <f t="shared" si="0"/>
        <v>766.25</v>
      </c>
      <c r="E33" s="35">
        <v>742</v>
      </c>
      <c r="F33" s="33">
        <f t="shared" si="1"/>
        <v>927.5</v>
      </c>
      <c r="G33" s="35">
        <v>905</v>
      </c>
      <c r="H33" s="33">
        <f t="shared" si="2"/>
        <v>1131.25</v>
      </c>
      <c r="I33" s="35">
        <v>1125</v>
      </c>
      <c r="J33" s="33">
        <f t="shared" si="3"/>
        <v>1406.25</v>
      </c>
      <c r="K33" s="35">
        <v>1536</v>
      </c>
      <c r="L33" s="33">
        <f t="shared" si="4"/>
        <v>1920</v>
      </c>
      <c r="M33" s="35"/>
      <c r="N33" s="7"/>
      <c r="O33" s="7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2" t="s">
        <v>95</v>
      </c>
      <c r="B34" s="22"/>
      <c r="C34" s="35">
        <v>658</v>
      </c>
      <c r="D34" s="33">
        <f t="shared" si="0"/>
        <v>822.5</v>
      </c>
      <c r="E34" s="35">
        <v>801</v>
      </c>
      <c r="F34" s="33">
        <f t="shared" si="1"/>
        <v>1001.25</v>
      </c>
      <c r="G34" s="35">
        <v>964</v>
      </c>
      <c r="H34" s="33">
        <f t="shared" si="2"/>
        <v>1205</v>
      </c>
      <c r="I34" s="35">
        <v>1298</v>
      </c>
      <c r="J34" s="33">
        <f t="shared" si="3"/>
        <v>1622.5</v>
      </c>
      <c r="K34" s="35">
        <v>1636</v>
      </c>
      <c r="L34" s="33">
        <f t="shared" si="4"/>
        <v>2045</v>
      </c>
      <c r="M34" s="35"/>
      <c r="N34" s="7"/>
      <c r="O34" s="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2" t="s">
        <v>96</v>
      </c>
      <c r="B35" s="22"/>
      <c r="C35" s="35">
        <v>656</v>
      </c>
      <c r="D35" s="33">
        <f t="shared" si="0"/>
        <v>820</v>
      </c>
      <c r="E35" s="35">
        <v>832</v>
      </c>
      <c r="F35" s="33">
        <f t="shared" si="1"/>
        <v>1040</v>
      </c>
      <c r="G35" s="35">
        <v>962</v>
      </c>
      <c r="H35" s="33">
        <f t="shared" si="2"/>
        <v>1202.5</v>
      </c>
      <c r="I35" s="35">
        <v>1307</v>
      </c>
      <c r="J35" s="33">
        <f t="shared" si="3"/>
        <v>1633.75</v>
      </c>
      <c r="K35" s="35">
        <v>1392</v>
      </c>
      <c r="L35" s="33">
        <f t="shared" si="4"/>
        <v>1740</v>
      </c>
      <c r="M35" s="35"/>
      <c r="N35" s="7"/>
      <c r="O35" s="7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32" t="s">
        <v>97</v>
      </c>
      <c r="B36" s="22"/>
      <c r="C36" s="35">
        <v>617</v>
      </c>
      <c r="D36" s="33">
        <f t="shared" si="0"/>
        <v>771.25</v>
      </c>
      <c r="E36" s="35">
        <v>806</v>
      </c>
      <c r="F36" s="33">
        <f t="shared" si="1"/>
        <v>1007.5</v>
      </c>
      <c r="G36" s="35">
        <v>905</v>
      </c>
      <c r="H36" s="33">
        <f t="shared" si="2"/>
        <v>1131.25</v>
      </c>
      <c r="I36" s="35">
        <v>1254</v>
      </c>
      <c r="J36" s="33">
        <f t="shared" si="3"/>
        <v>1567.5</v>
      </c>
      <c r="K36" s="35">
        <v>1536</v>
      </c>
      <c r="L36" s="33">
        <f t="shared" si="4"/>
        <v>1920</v>
      </c>
      <c r="M36" s="35"/>
      <c r="N36" s="7"/>
      <c r="O36" s="7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2" t="s">
        <v>98</v>
      </c>
      <c r="B37" s="22"/>
      <c r="C37" s="35">
        <v>617</v>
      </c>
      <c r="D37" s="33">
        <f t="shared" si="0"/>
        <v>771.25</v>
      </c>
      <c r="E37" s="35">
        <v>806</v>
      </c>
      <c r="F37" s="33">
        <f t="shared" si="1"/>
        <v>1007.5</v>
      </c>
      <c r="G37" s="35">
        <v>905</v>
      </c>
      <c r="H37" s="33">
        <f t="shared" si="2"/>
        <v>1131.25</v>
      </c>
      <c r="I37" s="35">
        <v>1094</v>
      </c>
      <c r="J37" s="33">
        <f t="shared" si="3"/>
        <v>1367.5</v>
      </c>
      <c r="K37" s="35">
        <v>1536</v>
      </c>
      <c r="L37" s="33">
        <f t="shared" si="4"/>
        <v>1920</v>
      </c>
      <c r="M37" s="35"/>
      <c r="N37" s="7"/>
      <c r="O37" s="7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32" t="s">
        <v>99</v>
      </c>
      <c r="B38" s="22"/>
      <c r="C38" s="35">
        <v>842</v>
      </c>
      <c r="D38" s="33">
        <f t="shared" si="0"/>
        <v>1052.5</v>
      </c>
      <c r="E38" s="35">
        <v>939</v>
      </c>
      <c r="F38" s="33">
        <f t="shared" si="1"/>
        <v>1173.75</v>
      </c>
      <c r="G38" s="35">
        <v>1234</v>
      </c>
      <c r="H38" s="33">
        <f t="shared" si="2"/>
        <v>1542.5</v>
      </c>
      <c r="I38" s="35">
        <v>1637</v>
      </c>
      <c r="J38" s="33">
        <f t="shared" si="3"/>
        <v>2046.25</v>
      </c>
      <c r="K38" s="35">
        <v>1643</v>
      </c>
      <c r="L38" s="33">
        <f t="shared" si="4"/>
        <v>2053.75</v>
      </c>
      <c r="M38" s="35"/>
      <c r="N38" s="7"/>
      <c r="O38" s="7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2" t="s">
        <v>100</v>
      </c>
      <c r="B39" s="22"/>
      <c r="C39" s="35">
        <v>740</v>
      </c>
      <c r="D39" s="33">
        <f t="shared" si="0"/>
        <v>925</v>
      </c>
      <c r="E39" s="35">
        <v>891</v>
      </c>
      <c r="F39" s="33">
        <f t="shared" si="1"/>
        <v>1113.75</v>
      </c>
      <c r="G39" s="35">
        <v>1085</v>
      </c>
      <c r="H39" s="33">
        <f t="shared" si="2"/>
        <v>1356.25</v>
      </c>
      <c r="I39" s="35">
        <v>1507</v>
      </c>
      <c r="J39" s="33">
        <f t="shared" si="3"/>
        <v>1883.75</v>
      </c>
      <c r="K39" s="35">
        <v>1841</v>
      </c>
      <c r="L39" s="33">
        <f t="shared" si="4"/>
        <v>2301.25</v>
      </c>
      <c r="M39" s="35"/>
      <c r="N39" s="7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2" t="s">
        <v>101</v>
      </c>
      <c r="B40" s="22"/>
      <c r="C40" s="76">
        <v>922</v>
      </c>
      <c r="D40" s="33">
        <f t="shared" si="0"/>
        <v>1152.5</v>
      </c>
      <c r="E40" s="76">
        <v>1028</v>
      </c>
      <c r="F40" s="33">
        <f t="shared" si="1"/>
        <v>1285</v>
      </c>
      <c r="G40" s="76">
        <v>1351</v>
      </c>
      <c r="H40" s="33">
        <f t="shared" si="2"/>
        <v>1688.75</v>
      </c>
      <c r="I40" s="76">
        <v>1634</v>
      </c>
      <c r="J40" s="33">
        <f t="shared" si="3"/>
        <v>2042.5</v>
      </c>
      <c r="K40" s="76">
        <v>1799</v>
      </c>
      <c r="L40" s="33">
        <f t="shared" si="4"/>
        <v>2248.75</v>
      </c>
      <c r="M40" s="35"/>
      <c r="N40" s="7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2" t="s">
        <v>102</v>
      </c>
      <c r="B41" s="22"/>
      <c r="C41" s="35">
        <v>626</v>
      </c>
      <c r="D41" s="33">
        <f t="shared" si="0"/>
        <v>782.5</v>
      </c>
      <c r="E41" s="35">
        <v>762</v>
      </c>
      <c r="F41" s="33">
        <f t="shared" si="1"/>
        <v>952.5</v>
      </c>
      <c r="G41" s="35">
        <v>917</v>
      </c>
      <c r="H41" s="33">
        <f t="shared" si="2"/>
        <v>1146.25</v>
      </c>
      <c r="I41" s="35">
        <v>1242</v>
      </c>
      <c r="J41" s="33">
        <f t="shared" si="3"/>
        <v>1552.5</v>
      </c>
      <c r="K41" s="35">
        <v>1338</v>
      </c>
      <c r="L41" s="33">
        <f t="shared" si="4"/>
        <v>1672.5</v>
      </c>
      <c r="M41" s="35"/>
      <c r="N41" s="7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32" t="s">
        <v>103</v>
      </c>
      <c r="B42" s="22"/>
      <c r="C42" s="35">
        <v>617</v>
      </c>
      <c r="D42" s="33">
        <f t="shared" si="0"/>
        <v>771.25</v>
      </c>
      <c r="E42" s="35">
        <v>752</v>
      </c>
      <c r="F42" s="33">
        <f t="shared" si="1"/>
        <v>940</v>
      </c>
      <c r="G42" s="35">
        <v>905</v>
      </c>
      <c r="H42" s="33">
        <f t="shared" si="2"/>
        <v>1131.25</v>
      </c>
      <c r="I42" s="35">
        <v>1275</v>
      </c>
      <c r="J42" s="33">
        <f t="shared" si="3"/>
        <v>1593.75</v>
      </c>
      <c r="K42" s="35">
        <v>1536</v>
      </c>
      <c r="L42" s="33">
        <f t="shared" si="4"/>
        <v>1920</v>
      </c>
      <c r="M42" s="35"/>
      <c r="N42" s="7"/>
      <c r="O42" s="7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32" t="s">
        <v>104</v>
      </c>
      <c r="B43" s="22"/>
      <c r="C43" s="35">
        <v>617</v>
      </c>
      <c r="D43" s="33">
        <f t="shared" si="0"/>
        <v>771.25</v>
      </c>
      <c r="E43" s="35">
        <v>752</v>
      </c>
      <c r="F43" s="33">
        <f t="shared" si="1"/>
        <v>940</v>
      </c>
      <c r="G43" s="35">
        <v>905</v>
      </c>
      <c r="H43" s="33">
        <f t="shared" si="2"/>
        <v>1131.25</v>
      </c>
      <c r="I43" s="35">
        <v>1275</v>
      </c>
      <c r="J43" s="33">
        <f t="shared" si="3"/>
        <v>1593.75</v>
      </c>
      <c r="K43" s="35">
        <v>1536</v>
      </c>
      <c r="L43" s="33">
        <f t="shared" si="4"/>
        <v>1920</v>
      </c>
      <c r="M43" s="35"/>
      <c r="N43" s="7"/>
      <c r="O43" s="7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32" t="s">
        <v>105</v>
      </c>
      <c r="B44" s="22"/>
      <c r="C44" s="35">
        <v>663</v>
      </c>
      <c r="D44" s="33">
        <f t="shared" si="0"/>
        <v>828.75</v>
      </c>
      <c r="E44" s="35">
        <v>788</v>
      </c>
      <c r="F44" s="33">
        <f t="shared" si="1"/>
        <v>985</v>
      </c>
      <c r="G44" s="35">
        <v>972</v>
      </c>
      <c r="H44" s="33">
        <f t="shared" si="2"/>
        <v>1215</v>
      </c>
      <c r="I44" s="35">
        <v>1175</v>
      </c>
      <c r="J44" s="33">
        <f t="shared" si="3"/>
        <v>1468.75</v>
      </c>
      <c r="K44" s="35">
        <v>1649</v>
      </c>
      <c r="L44" s="33">
        <f t="shared" si="4"/>
        <v>2061.25</v>
      </c>
      <c r="M44" s="35"/>
      <c r="N44" s="7"/>
      <c r="O44" s="7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32" t="s">
        <v>106</v>
      </c>
      <c r="B45" s="22"/>
      <c r="C45" s="35">
        <v>684</v>
      </c>
      <c r="D45" s="33">
        <f t="shared" si="0"/>
        <v>855</v>
      </c>
      <c r="E45" s="35">
        <v>763</v>
      </c>
      <c r="F45" s="33">
        <f t="shared" si="1"/>
        <v>953.75</v>
      </c>
      <c r="G45" s="35">
        <v>1002</v>
      </c>
      <c r="H45" s="33">
        <f t="shared" si="2"/>
        <v>1252.5</v>
      </c>
      <c r="I45" s="35">
        <v>1212</v>
      </c>
      <c r="J45" s="33">
        <f t="shared" si="3"/>
        <v>1515</v>
      </c>
      <c r="K45" s="35">
        <v>1443</v>
      </c>
      <c r="L45" s="33">
        <f t="shared" si="4"/>
        <v>1803.75</v>
      </c>
      <c r="M45" s="35"/>
      <c r="N45" s="7"/>
      <c r="O45" s="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32" t="s">
        <v>107</v>
      </c>
      <c r="B46" s="22"/>
      <c r="C46" s="35">
        <v>632</v>
      </c>
      <c r="D46" s="33">
        <f t="shared" si="0"/>
        <v>790</v>
      </c>
      <c r="E46" s="35">
        <v>718</v>
      </c>
      <c r="F46" s="33">
        <f t="shared" si="1"/>
        <v>897.5</v>
      </c>
      <c r="G46" s="35">
        <v>926</v>
      </c>
      <c r="H46" s="33">
        <f t="shared" si="2"/>
        <v>1157.5</v>
      </c>
      <c r="I46" s="35">
        <v>1201</v>
      </c>
      <c r="J46" s="33">
        <f t="shared" si="3"/>
        <v>1501.25</v>
      </c>
      <c r="K46" s="35">
        <v>1511</v>
      </c>
      <c r="L46" s="33">
        <f t="shared" si="4"/>
        <v>1888.75</v>
      </c>
      <c r="M46" s="35"/>
      <c r="N46" s="7"/>
      <c r="O46" s="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32" t="s">
        <v>108</v>
      </c>
      <c r="B47" s="22"/>
      <c r="C47" s="35">
        <v>617</v>
      </c>
      <c r="D47" s="33">
        <f t="shared" si="0"/>
        <v>771.25</v>
      </c>
      <c r="E47" s="35">
        <v>730</v>
      </c>
      <c r="F47" s="33">
        <f t="shared" si="1"/>
        <v>912.5</v>
      </c>
      <c r="G47" s="35">
        <v>905</v>
      </c>
      <c r="H47" s="33">
        <f t="shared" si="2"/>
        <v>1131.25</v>
      </c>
      <c r="I47" s="35">
        <v>1269</v>
      </c>
      <c r="J47" s="33">
        <f t="shared" si="3"/>
        <v>1586.25</v>
      </c>
      <c r="K47" s="35">
        <v>1536</v>
      </c>
      <c r="L47" s="33">
        <f t="shared" si="4"/>
        <v>1920</v>
      </c>
      <c r="M47" s="35"/>
      <c r="N47" s="7"/>
      <c r="O47" s="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2" t="s">
        <v>109</v>
      </c>
      <c r="B48" s="22"/>
      <c r="C48" s="35">
        <v>981</v>
      </c>
      <c r="D48" s="33">
        <f t="shared" si="0"/>
        <v>1226.25</v>
      </c>
      <c r="E48" s="35">
        <v>1281</v>
      </c>
      <c r="F48" s="33">
        <f t="shared" si="1"/>
        <v>1601.25</v>
      </c>
      <c r="G48" s="35">
        <v>1438</v>
      </c>
      <c r="H48" s="33">
        <f t="shared" si="2"/>
        <v>1797.5</v>
      </c>
      <c r="I48" s="35">
        <v>2026</v>
      </c>
      <c r="J48" s="33">
        <f t="shared" si="3"/>
        <v>2532.5</v>
      </c>
      <c r="K48" s="35">
        <v>2440</v>
      </c>
      <c r="L48" s="33">
        <f t="shared" si="4"/>
        <v>3050</v>
      </c>
      <c r="M48" s="35"/>
      <c r="N48" s="7"/>
      <c r="O48" s="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32" t="s">
        <v>110</v>
      </c>
      <c r="B49" s="22"/>
      <c r="C49" s="35">
        <v>617</v>
      </c>
      <c r="D49" s="33">
        <f t="shared" si="0"/>
        <v>771.25</v>
      </c>
      <c r="E49" s="35">
        <v>752</v>
      </c>
      <c r="F49" s="33">
        <f t="shared" si="1"/>
        <v>940</v>
      </c>
      <c r="G49" s="35">
        <v>905</v>
      </c>
      <c r="H49" s="33">
        <f t="shared" si="2"/>
        <v>1131.25</v>
      </c>
      <c r="I49" s="35">
        <v>1094</v>
      </c>
      <c r="J49" s="33">
        <f t="shared" si="3"/>
        <v>1367.5</v>
      </c>
      <c r="K49" s="35">
        <v>1536</v>
      </c>
      <c r="L49" s="33">
        <f t="shared" si="4"/>
        <v>1920</v>
      </c>
      <c r="M49" s="35"/>
      <c r="N49" s="7"/>
      <c r="O49" s="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 t="s">
        <v>111</v>
      </c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 t="s">
        <v>112</v>
      </c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 t="s">
        <v>113</v>
      </c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7"/>
      <c r="D55" s="7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7"/>
      <c r="D56" s="7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7"/>
      <c r="D57" s="7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7"/>
      <c r="D59" s="7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7"/>
      <c r="D60" s="7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7"/>
      <c r="D61" s="7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7"/>
      <c r="D62" s="7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7"/>
      <c r="D63" s="7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7"/>
      <c r="D64" s="7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7"/>
      <c r="D65" s="7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7"/>
      <c r="D66" s="7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7"/>
      <c r="D67" s="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7"/>
      <c r="D68" s="7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7"/>
      <c r="D69" s="7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7"/>
      <c r="D70" s="7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7"/>
      <c r="D72" s="7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7"/>
      <c r="D73" s="7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7"/>
      <c r="D74" s="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7"/>
      <c r="D75" s="7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algorithmName="SHA-512" hashValue="FZTgnjAhgGu6ejp9gmZg+Pu3m3I0xsSv8g2G1fsyb+lwdCN1NyCW6OGEKWT/qJBcgFCQwL5ZBBc/uCfavxv0PA==" saltValue="tQetg9P2lO72zmlzLA9R+Q==" spinCount="100000" sheet="1" objects="1" scenarios="1"/>
  <mergeCells count="5">
    <mergeCell ref="A4:L4"/>
    <mergeCell ref="A6:L6"/>
    <mergeCell ref="A7:L7"/>
    <mergeCell ref="A10:B10"/>
    <mergeCell ref="A28:B28"/>
  </mergeCells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Residential Habilitation RHS</vt:lpstr>
      <vt:lpstr>Supported Living SLH</vt:lpstr>
      <vt:lpstr>FMR HUD Chart</vt:lpstr>
      <vt:lpstr>'Supported Living SLH'!Print_Area_MI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Cornia</dc:creator>
  <cp:lastModifiedBy>Kristen Cornia</cp:lastModifiedBy>
  <cp:lastPrinted>2023-11-30T20:14:23Z</cp:lastPrinted>
  <dcterms:created xsi:type="dcterms:W3CDTF">2023-11-30T20:10:35Z</dcterms:created>
  <dcterms:modified xsi:type="dcterms:W3CDTF">2023-12-18T20:55:37Z</dcterms:modified>
</cp:coreProperties>
</file>